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bdew-my.sharepoint.com/personal/gunnar_mokosch_bdew_de/Documents/Desktop/"/>
    </mc:Choice>
  </mc:AlternateContent>
  <xr:revisionPtr revIDLastSave="1" documentId="8_{1BF3583F-23D1-4374-A32D-5A49980FCB8C}" xr6:coauthVersionLast="47" xr6:coauthVersionMax="47" xr10:uidLastSave="{7AAEFD8E-3CE8-4D2D-A8C3-CED5ED300C03}"/>
  <bookViews>
    <workbookView xWindow="-110" yWindow="-110" windowWidth="19420" windowHeight="11500" firstSheet="1" activeTab="8" xr2:uid="{75660FA8-7309-4346-BAA7-BCA51D34A412}"/>
  </bookViews>
  <sheets>
    <sheet name="Inhalt" sheetId="11" r:id="rId1"/>
    <sheet name="Übersicht" sheetId="9" r:id="rId2"/>
    <sheet name="Nord" sheetId="7" r:id="rId3"/>
    <sheet name="Ost" sheetId="17" r:id="rId4"/>
    <sheet name="Mitte" sheetId="18" r:id="rId5"/>
    <sheet name="West" sheetId="19" r:id="rId6"/>
    <sheet name="Südwest" sheetId="20" r:id="rId7"/>
    <sheet name="Bayern" sheetId="21" r:id="rId8"/>
    <sheet name="Impressum" sheetId="23" r:id="rId9"/>
  </sheets>
  <definedNames>
    <definedName name="_xlnm._FilterDatabase" localSheetId="7" hidden="1">Bayern!$A$7:$B$127</definedName>
    <definedName name="_xlnm._FilterDatabase" localSheetId="8" hidden="1">Impressum!#REF!</definedName>
    <definedName name="_xlnm._FilterDatabase" localSheetId="4" hidden="1">Mitte!$A$6:$B$246</definedName>
    <definedName name="_xlnm._FilterDatabase" localSheetId="2" hidden="1">Nord!$A$5:$G$6</definedName>
    <definedName name="_xlnm._FilterDatabase" localSheetId="3" hidden="1">Ost!$A$6:$B$246</definedName>
    <definedName name="_xlnm._FilterDatabase" localSheetId="6" hidden="1">Südwest!$A$6:$B$171</definedName>
    <definedName name="_xlnm._FilterDatabase" localSheetId="1" hidden="1">Übersicht!$A$5:$J$37</definedName>
    <definedName name="_xlnm._FilterDatabase" localSheetId="5" hidden="1">West!$A$6:$B$441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6" i="17" l="1"/>
  <c r="E196" i="17"/>
  <c r="D196" i="17"/>
  <c r="F194" i="17"/>
  <c r="E194" i="17"/>
  <c r="D194" i="17"/>
  <c r="F192" i="17"/>
  <c r="E192" i="17"/>
  <c r="D192" i="17"/>
  <c r="C94" i="17"/>
  <c r="C90" i="17"/>
  <c r="C88" i="17"/>
</calcChain>
</file>

<file path=xl/sharedStrings.xml><?xml version="1.0" encoding="utf-8"?>
<sst xmlns="http://schemas.openxmlformats.org/spreadsheetml/2006/main" count="1832" uniqueCount="303">
  <si>
    <t>Tabellenblatt</t>
  </si>
  <si>
    <t>Erläuterung</t>
  </si>
  <si>
    <t>Übersicht</t>
  </si>
  <si>
    <t>Gesamtprognosen für die Planungsregionen</t>
  </si>
  <si>
    <t>Nord</t>
  </si>
  <si>
    <t>Prognosen je Verteilnetzbetreiber in der Planungsregion Nord</t>
  </si>
  <si>
    <t>Ost</t>
  </si>
  <si>
    <t>Prognosen je Verteilnetzbetreiber in der Planungsregion Ost</t>
  </si>
  <si>
    <t>Mitte</t>
  </si>
  <si>
    <t>Prognosen je Verteilnetzbetreiber in der Planungsregion Mitte</t>
  </si>
  <si>
    <t>West</t>
  </si>
  <si>
    <t>Prognosen je Verteilnetzbetreiber in der Planungsregion West</t>
  </si>
  <si>
    <t>Südwest</t>
  </si>
  <si>
    <t>Prognosen je Verteilnetzbetreiber in der Planungsregion Südwest</t>
  </si>
  <si>
    <t>Bayern</t>
  </si>
  <si>
    <t>Prognosen je Verteilnetzbetreiber in der Planungsregion Bayern</t>
  </si>
  <si>
    <t>Impressum</t>
  </si>
  <si>
    <t>Urheber- und Lizenzangaben</t>
  </si>
  <si>
    <t>Regionalszenarien 2025 - Übersicht Planungsregionen</t>
  </si>
  <si>
    <t>v</t>
  </si>
  <si>
    <t>Planungsregion</t>
  </si>
  <si>
    <t>Anlagenart</t>
  </si>
  <si>
    <t>Verteilnetzbetreiber</t>
  </si>
  <si>
    <t>Übertragungsnetzbetreiber</t>
  </si>
  <si>
    <t>Bestand</t>
  </si>
  <si>
    <t>Prognosen</t>
  </si>
  <si>
    <t>Anmerkungen</t>
  </si>
  <si>
    <t>Szenario A</t>
  </si>
  <si>
    <t>Szenario B</t>
  </si>
  <si>
    <t>Photovoltaik auf oder an Gebäuden (MWp)</t>
  </si>
  <si>
    <t>Photovoltaik Freifläche (MWp)</t>
  </si>
  <si>
    <t>Windenergie an Land</t>
  </si>
  <si>
    <t>Windenergie auf See</t>
  </si>
  <si>
    <t>Anschluss im Übertragungsnetz.</t>
  </si>
  <si>
    <t>Sonstige erneuerbare Erzeugung</t>
  </si>
  <si>
    <t>Umfasst Laufwasser- und Biomassekraftwerke.</t>
  </si>
  <si>
    <t>Konventionelle Kraftwerke</t>
  </si>
  <si>
    <t>Inklusive (kleiner) Blockheizkraftwerke und Abfallkraftwerke.</t>
  </si>
  <si>
    <t>Wärmepumpen (für dezentrale Wärmelösungen)</t>
  </si>
  <si>
    <t>Summe der installierten Bezugsleistungen aller Haushalts-Wärmepumpen. Der Wert ist als theoretisch maximal abrufbare Leistung zu interpretieren. Die tatsächliche maximal abgerufene Leistung liegt deutlich darunter, da nicht alle Geräte gleichzeitig verbrauchen.</t>
  </si>
  <si>
    <t>Elektrischer Bedarf für zentrale Wärmelösungen</t>
  </si>
  <si>
    <t>Elektromobilität</t>
  </si>
  <si>
    <t>Summe der installierten Bezugsleistungen aller E-Fahrzeuge. Der Wert ist als theoretisch maximal abrufbare Leistung zu interpretieren. Die tatsächliche maximal abgerufene Leistung liegt deutlich darunter, da nicht alle Fahrzeuge gleichzeitig laden.</t>
  </si>
  <si>
    <t>Konventionelle Last (umfasst Haushalte, Gewerbe, Handel, Industrie, Landwirtschaft)</t>
  </si>
  <si>
    <t>Umfasst Haushalte sowie Gewerbe, Handel und Dienstleistungen (ohne Wärmepumpen und Fernwärme sowie neu hinzukommende Rechenzentren), Industrie, Verkehr (ohne Elektromobilität), ohne Übertragungsnetzverluste.</t>
  </si>
  <si>
    <t>Stand-alone Rechenzentren</t>
  </si>
  <si>
    <t>Umfasst neu hinzukommende Rechenzentren.</t>
  </si>
  <si>
    <t>Elektrolyseure</t>
  </si>
  <si>
    <t>Ohne Elektrolyse auf See. Regionalisierung vorläufig.</t>
  </si>
  <si>
    <t>Kleinbatteriespeicher (&lt; 1 MW)</t>
  </si>
  <si>
    <t>Großbatteriespeicher (ab 1 MW)</t>
  </si>
  <si>
    <t>Pumpspeicher</t>
  </si>
  <si>
    <t>Ohne Speicherwasserkraftwerke und ohne Pumpspeicher, die geographisch nicht in Deutschland liegen.</t>
  </si>
  <si>
    <t>Umfasst Haushalte sowie Gewerbe, Handel und Dienstleistungen (ohne Wärmepumpen und Fernwärme sowie neu hinzukommende Rechenzentren), Industrie, Verkehr (ohne Elektromobilität), ohne ÜNB-Netzverluste.</t>
  </si>
  <si>
    <t>Großprojekte (Last)</t>
  </si>
  <si>
    <t>Die Prognosen der Übertragungsnetzbetreiber für Windenergie auf See wurden den einzelnen Planungsregionen auf Grundlage des Standorts des Netzverknüpfungspunktes an Land zugeordnet. Einige dieser Anschlüsse liegen in der Regelzone Amprions und damit in der Planungsregion West, sind aber ausschließlich Teil des Übertragungsnetzes.</t>
  </si>
  <si>
    <t>Entspricht den fossilen thermischen Kraftwerken.</t>
  </si>
  <si>
    <t>Leistungsgrenze der Planungsregion Südwest für die Bestandsauswertung: 100 kW.</t>
  </si>
  <si>
    <t>Gleichzeitige Leistung. Der Bestandswert 2024 entspricht den gleichzeitigen maximalen Netzbezügen.</t>
  </si>
  <si>
    <t>Ohne Elektrolyse auf See, Regionalisierung vorläufig.</t>
  </si>
  <si>
    <r>
      <t xml:space="preserve">Bayern
</t>
    </r>
    <r>
      <rPr>
        <sz val="12"/>
        <rFont val="Arial"/>
        <family val="2"/>
      </rPr>
      <t>(Hinweis unten)</t>
    </r>
  </si>
  <si>
    <t>Enthält auch Laufwasser.</t>
  </si>
  <si>
    <t>Bestandsdaten aufgrund unvollständiger Erfassung fehlerbehaftet.</t>
  </si>
  <si>
    <t>Die Prognosen der Planungsregion Bayern bestehen aus einem "Basisszenario" und einem "Effizienzszenario".
Die Prognosezahlen auf diesem Tabellenblatt bilden die Mittelwerte zwischen beiden Szenarien ab und dienen hier ausschließlich der zusammenfassenden Darstellung.
Für eine vollständige Betrachtung siehe das Tabellenblatt "Bayern" sowie das Regionalszenario 2025 der Planungsregion Bayern.</t>
  </si>
  <si>
    <t>Regionalszenarien 2025 - Planungsregion Nord</t>
  </si>
  <si>
    <t>Netzbetreiber</t>
  </si>
  <si>
    <t>Regionalszenarien 2025 - Planungsregion Ost</t>
  </si>
  <si>
    <t>Prognose</t>
  </si>
  <si>
    <t>Avacon Netz GmbH</t>
  </si>
  <si>
    <t>E.DIS Netz GmbH</t>
  </si>
  <si>
    <t>Energieversorgung Halle Netz GmbH</t>
  </si>
  <si>
    <t>Hamburger Energienetze GmbH</t>
  </si>
  <si>
    <t>inetz GmbH</t>
  </si>
  <si>
    <t>Mitteldeutsche Netzgesellschaft Strom mbH</t>
  </si>
  <si>
    <t>Netz Leipzig GmbH</t>
  </si>
  <si>
    <t>Netze Magdeburg GmbH</t>
  </si>
  <si>
    <t>Netzgesellschaft Potsdam GmbH</t>
  </si>
  <si>
    <t>SachsenNetze GmbH, SachsenNetze HS.HD GmbH</t>
  </si>
  <si>
    <t>Stadtwerke Jena Netze GmbH</t>
  </si>
  <si>
    <t>Stadtwerke Rostock Netzgesellschaft mbH</t>
  </si>
  <si>
    <t>Stromnetz Berlin GmbH</t>
  </si>
  <si>
    <t xml:space="preserve"> </t>
  </si>
  <si>
    <t>SWE Netz GmbH (Erfurt)</t>
  </si>
  <si>
    <t>TEN Thüringer Energienetze GmbH &amp; Co. KG</t>
  </si>
  <si>
    <t>WEMAG Netz GmbH</t>
  </si>
  <si>
    <t xml:space="preserve">Windenergie an Land </t>
  </si>
  <si>
    <t>Regionalszenarien 2025 - Planungsregion Mitte</t>
  </si>
  <si>
    <t>Bielefelder Netz GmbH</t>
  </si>
  <si>
    <t>Braunschweiger Netz GmbH</t>
  </si>
  <si>
    <t>Celle-Uelzen Netz GmbH</t>
  </si>
  <si>
    <t>EAM Netz GmbH</t>
  </si>
  <si>
    <t>enercity Netz GmbH</t>
  </si>
  <si>
    <t>EWE NETZ GmbH</t>
  </si>
  <si>
    <t>Harz Energie Netz GmbH</t>
  </si>
  <si>
    <t>LSW Netz GmbH &amp; Co. KG</t>
  </si>
  <si>
    <t>Mittelhessen Netz GmbH</t>
  </si>
  <si>
    <t>NRM Netzdienste Rhein-Main GmbH</t>
  </si>
  <si>
    <t>OsthessenNetz GmbH</t>
  </si>
  <si>
    <t>ovag Netz GmbH</t>
  </si>
  <si>
    <t>Städtische Werke Netz + Service GmbH</t>
  </si>
  <si>
    <t>wesernetz Bremen GmbH</t>
  </si>
  <si>
    <t>Westfalen Weser Netz GmbH</t>
  </si>
  <si>
    <t>Regionalszenarien 2025 - Planungsregion West</t>
  </si>
  <si>
    <t>AVU Netz GmbH</t>
  </si>
  <si>
    <t>Bonn-Netz GmbH</t>
  </si>
  <si>
    <t>Dortmunder Netz GmbH</t>
  </si>
  <si>
    <t>ELE Verteilnetz GmbH</t>
  </si>
  <si>
    <t>Energienetze Mittelrhein GmbH &amp; Co. KG</t>
  </si>
  <si>
    <t>Energienetze Offenbach GmbH (ENO)</t>
  </si>
  <si>
    <t>energis-Netzgesellschaft mbH</t>
  </si>
  <si>
    <t>ENERVIE Vernetzt GmbH</t>
  </si>
  <si>
    <t>e-netz Südhessen AG</t>
  </si>
  <si>
    <t>EWR Netz GmbH (Worms)</t>
  </si>
  <si>
    <t>Mainzer Netze GmbH</t>
  </si>
  <si>
    <t>Netze Duisburg GmbH</t>
  </si>
  <si>
    <t>Netzgesellschaft Düsseldorf mbH</t>
  </si>
  <si>
    <t>NEW Netz GmbH</t>
  </si>
  <si>
    <t>NGN NETZGESELLSCHAFT NIEDERRHEIN MBH</t>
  </si>
  <si>
    <t>Oberhausener Netzgesellschaft mbH</t>
  </si>
  <si>
    <t>Pfalzwerke Netz AG</t>
  </si>
  <si>
    <t>Regionetz GmbH</t>
  </si>
  <si>
    <t>RheinNetz GmbH</t>
  </si>
  <si>
    <t>Stadtnetze Münster GmbH</t>
  </si>
  <si>
    <t>Stadtwerke Bochum Netz GmbH</t>
  </si>
  <si>
    <t>Stadtwerke Saarbrücken Netz AG</t>
  </si>
  <si>
    <t>Stadtwerke Wiesbaden Netz GmbH</t>
  </si>
  <si>
    <t>SWO Netz GmbH</t>
  </si>
  <si>
    <t>SWS Netze Solingen GmbH</t>
  </si>
  <si>
    <t>Syna GmbH</t>
  </si>
  <si>
    <t>VSE Verteilnetz GmbH</t>
  </si>
  <si>
    <t>Westnetz GmbH</t>
  </si>
  <si>
    <t>WSW Netz GmbH</t>
  </si>
  <si>
    <t>Regionalszenarien 2025 - Planungsregion Südwest</t>
  </si>
  <si>
    <t>badenovaNETZE GmbH</t>
  </si>
  <si>
    <t>FairNetz GmbH</t>
  </si>
  <si>
    <t>MVV Netze GmbH</t>
  </si>
  <si>
    <t>naturenergie netze GmbH</t>
  </si>
  <si>
    <t>Netze BW GmbH</t>
  </si>
  <si>
    <t>Netze ODR GmbH</t>
  </si>
  <si>
    <t>Stadtwerke Heidelberg Netze GmbH</t>
  </si>
  <si>
    <t>Stadtwerke Karlsruhe Netzservice GmbH</t>
  </si>
  <si>
    <t>Stadtwerke Ulm/Neu-Ulm Netze GmbH</t>
  </si>
  <si>
    <t>Stuttgart Netze GmbH</t>
  </si>
  <si>
    <t>Überlandwerk Mittelbaden GmbH &amp; Co. KG</t>
  </si>
  <si>
    <t>Photovoltaik auf oder an Gebäuden</t>
  </si>
  <si>
    <t>Photovoltaik Freifläche</t>
  </si>
  <si>
    <t>Regionalszenarien 2025 - Planungsregion Bayern</t>
  </si>
  <si>
    <t>Prognosen Basisszenario</t>
  </si>
  <si>
    <t>Prognosen Effizienzszenario</t>
  </si>
  <si>
    <t>AllgäuNetz GmbH &amp; Co. KG</t>
  </si>
  <si>
    <t>Bayernwerk Netz GmbH</t>
  </si>
  <si>
    <t>LEW Verteilnetz GmbH</t>
  </si>
  <si>
    <t>Mainfranken Netze GmbH</t>
  </si>
  <si>
    <t>N-ERGIE Netz GmbH</t>
  </si>
  <si>
    <t>Regensburg Netz GmbH</t>
  </si>
  <si>
    <t>Anschluss an das vorgelagerte Netz.</t>
  </si>
  <si>
    <t>swa Netze GmbH</t>
  </si>
  <si>
    <t>SWM Infrastruktur GmbH &amp; Co. KG</t>
  </si>
  <si>
    <t> </t>
  </si>
  <si>
    <r>
      <t xml:space="preserve">Nachgelagerte Verteilnetzbetreiber
</t>
    </r>
    <r>
      <rPr>
        <sz val="12"/>
        <rFont val="Arial"/>
        <family val="2"/>
      </rPr>
      <t>(siehe Anmerkung)</t>
    </r>
  </si>
  <si>
    <r>
      <t xml:space="preserve">Übertragungsnetzbetreiber
</t>
    </r>
    <r>
      <rPr>
        <sz val="12"/>
        <rFont val="Arial"/>
        <family val="2"/>
      </rPr>
      <t>(siehe Anmerkung)</t>
    </r>
  </si>
  <si>
    <t xml:space="preserve">Unter "Übertragungsnetzbetreiber" sind jene Leistungen erfasst, die mit hoher Sicherheit direkt an das Übertragungsnetz angeschlossen werden, aber geographisch in die Planungsregion Bayern fallen.
Sie sind in der Verteilnetzplanung nicht auslegungsrelevant, vervollständigen aber die Darstellung der erwarteten Entwicklung und sollen zum besseren Verständnis beitragen.
Sofern für eine Anlagenart keine gesicherten Erkenntnisse zur Anschlussnetzebene vorliegen, werden sie im Rahmen des Regionalszenarios den Verteilnetzbetreibern der Planungsregion Bayern zugeordnet. </t>
  </si>
  <si>
    <t>Keine Informationen vorhanden, Leistungen bei Verteilnetzbetreibern erfasst.</t>
  </si>
  <si>
    <t>Großkraftwerke ohne Kraft-Wärme-Kopplung oder Blockheizkraftwerke.</t>
  </si>
  <si>
    <t>Wirksame Leistung (mit Gleichzeitigkeitsfaktor).</t>
  </si>
  <si>
    <t>Regionalszenarien 2025 - Prognosen</t>
  </si>
  <si>
    <t>Lizenz</t>
  </si>
  <si>
    <t xml:space="preserve">Zitierempfehlung
</t>
  </si>
  <si>
    <t>„Regionalszenarien 2025 - Prognosen“, Gemeinschaftswerk der veröffentlichungspflichtigen Verteilnetzbetreiber (Stand 2025) sowie der vier Übertragungsnetzbetreiber, lizenziert unter CC BY 4.0.</t>
  </si>
  <si>
    <t>Urheber</t>
  </si>
  <si>
    <t>Veröffentlichungspflichtige Verteilnetzbetreiber (Stand 2025)</t>
  </si>
  <si>
    <r>
      <rPr>
        <b/>
        <sz val="10"/>
        <color theme="1"/>
        <rFont val="Arial"/>
        <family val="2"/>
      </rPr>
      <t>AllgäuNetz GmbH &amp; Co. KG</t>
    </r>
    <r>
      <rPr>
        <sz val="10"/>
        <color theme="1"/>
        <rFont val="Arial"/>
        <family val="2"/>
      </rPr>
      <t xml:space="preserve">
Illerstraße 18 · 87435 Kempten</t>
    </r>
  </si>
  <si>
    <r>
      <rPr>
        <b/>
        <sz val="10"/>
        <color theme="1"/>
        <rFont val="Arial"/>
        <family val="2"/>
      </rPr>
      <t>LSW Netz GmbH &amp; Co. KG</t>
    </r>
    <r>
      <rPr>
        <sz val="10"/>
        <color theme="1"/>
        <rFont val="Arial"/>
        <family val="2"/>
      </rPr>
      <t xml:space="preserve">
Heßlinger Straße 1-5 · 38440 Wolfsburg</t>
    </r>
  </si>
  <si>
    <r>
      <rPr>
        <b/>
        <sz val="10"/>
        <color theme="1"/>
        <rFont val="Arial"/>
        <family val="2"/>
      </rPr>
      <t>Schleswig-Holstein Netz GmbH</t>
    </r>
    <r>
      <rPr>
        <sz val="10"/>
        <color theme="1"/>
        <rFont val="Arial"/>
        <family val="2"/>
      </rPr>
      <t xml:space="preserve">
Schleswag-HeinGas-Platz 1 · 25451 Quickborn</t>
    </r>
  </si>
  <si>
    <r>
      <rPr>
        <b/>
        <sz val="10"/>
        <color theme="1"/>
        <rFont val="Arial"/>
        <family val="2"/>
      </rPr>
      <t>50Hertz Transmission GmbH</t>
    </r>
    <r>
      <rPr>
        <sz val="10"/>
        <color theme="1"/>
        <rFont val="Arial"/>
        <family val="2"/>
      </rPr>
      <t xml:space="preserve">
Heidestraße 2 · 10557 Berlin</t>
    </r>
  </si>
  <si>
    <r>
      <rPr>
        <b/>
        <sz val="10"/>
        <color theme="1"/>
        <rFont val="Arial"/>
        <family val="2"/>
      </rPr>
      <t>AVU Netz GmbH</t>
    </r>
    <r>
      <rPr>
        <sz val="10"/>
        <color theme="1"/>
        <rFont val="Arial"/>
        <family val="2"/>
      </rPr>
      <t xml:space="preserve">
An der Drehbank 18 · 58285 Gevelsberg</t>
    </r>
  </si>
  <si>
    <r>
      <rPr>
        <b/>
        <sz val="10"/>
        <color theme="1"/>
        <rFont val="Arial"/>
        <family val="2"/>
      </rPr>
      <t>Mainfranken Netze GmbH</t>
    </r>
    <r>
      <rPr>
        <sz val="10"/>
        <color theme="1"/>
        <rFont val="Arial"/>
        <family val="2"/>
      </rPr>
      <t xml:space="preserve">
Haugerring 6 · 97070 Würzburg</t>
    </r>
  </si>
  <si>
    <r>
      <rPr>
        <b/>
        <sz val="10"/>
        <color theme="1"/>
        <rFont val="Arial"/>
        <family val="2"/>
      </rPr>
      <t>Stadtnetze Münster GmbH</t>
    </r>
    <r>
      <rPr>
        <sz val="10"/>
        <color theme="1"/>
        <rFont val="Arial"/>
        <family val="2"/>
      </rPr>
      <t xml:space="preserve">
Hafenplatz 1 · 48155 Münster</t>
    </r>
  </si>
  <si>
    <r>
      <rPr>
        <b/>
        <sz val="10"/>
        <color theme="1"/>
        <rFont val="Arial"/>
        <family val="2"/>
      </rPr>
      <t>Amprion GmbH</t>
    </r>
    <r>
      <rPr>
        <sz val="10"/>
        <color theme="1"/>
        <rFont val="Arial"/>
        <family val="2"/>
      </rPr>
      <t xml:space="preserve">
Robert-Schuman-Straße 7 · 44263 Dortmund</t>
    </r>
  </si>
  <si>
    <r>
      <rPr>
        <b/>
        <sz val="10"/>
        <color theme="1"/>
        <rFont val="Arial"/>
        <family val="2"/>
      </rPr>
      <t>Avacon Netz GmbH</t>
    </r>
    <r>
      <rPr>
        <sz val="10"/>
        <color theme="1"/>
        <rFont val="Arial"/>
        <family val="2"/>
      </rPr>
      <t xml:space="preserve">
Schillerstraße 3 · 38350 Helmstedt</t>
    </r>
  </si>
  <si>
    <r>
      <rPr>
        <b/>
        <sz val="10"/>
        <color theme="1"/>
        <rFont val="Arial"/>
        <family val="2"/>
      </rPr>
      <t>Mainzer Netze GmbH</t>
    </r>
    <r>
      <rPr>
        <sz val="10"/>
        <color theme="1"/>
        <rFont val="Arial"/>
        <family val="2"/>
      </rPr>
      <t xml:space="preserve">
Rheinallee 41 · 55118 Mainz</t>
    </r>
  </si>
  <si>
    <r>
      <rPr>
        <b/>
        <sz val="10"/>
        <color theme="1"/>
        <rFont val="Arial"/>
        <family val="2"/>
      </rPr>
      <t>Stadtwerke Bochum Netz GmbH</t>
    </r>
    <r>
      <rPr>
        <sz val="10"/>
        <color theme="1"/>
        <rFont val="Arial"/>
        <family val="2"/>
      </rPr>
      <t xml:space="preserve">
Ostring 28 · 44787 Bochum</t>
    </r>
  </si>
  <si>
    <r>
      <rPr>
        <b/>
        <sz val="10"/>
        <color theme="1"/>
        <rFont val="Arial"/>
        <family val="2"/>
      </rPr>
      <t>TenneT TSO GmbH</t>
    </r>
    <r>
      <rPr>
        <sz val="10"/>
        <color theme="1"/>
        <rFont val="Arial"/>
        <family val="2"/>
      </rPr>
      <t xml:space="preserve">
Bernecker Straße 70 · 95448 Bayreuth</t>
    </r>
  </si>
  <si>
    <r>
      <rPr>
        <b/>
        <sz val="10"/>
        <color theme="1"/>
        <rFont val="Arial"/>
        <family val="2"/>
      </rPr>
      <t>badenovaNETZE GmbH</t>
    </r>
    <r>
      <rPr>
        <sz val="10"/>
        <color theme="1"/>
        <rFont val="Arial"/>
        <family val="2"/>
      </rPr>
      <t xml:space="preserve">
Tullastraße 61 · 79108 Freiburg</t>
    </r>
  </si>
  <si>
    <r>
      <rPr>
        <b/>
        <sz val="10"/>
        <color theme="1"/>
        <rFont val="Arial"/>
        <family val="2"/>
      </rPr>
      <t>Mitteldeutsche Netzgesellschaft Strom mbH</t>
    </r>
    <r>
      <rPr>
        <sz val="10"/>
        <color theme="1"/>
        <rFont val="Arial"/>
        <family val="2"/>
      </rPr>
      <t xml:space="preserve">
Industriestraße 10 · 06184 Kabelsketal</t>
    </r>
  </si>
  <si>
    <r>
      <rPr>
        <b/>
        <sz val="10"/>
        <color theme="1"/>
        <rFont val="Arial"/>
        <family val="2"/>
      </rPr>
      <t>Stadtwerke Jena Netze GmbH</t>
    </r>
    <r>
      <rPr>
        <sz val="10"/>
        <color theme="1"/>
        <rFont val="Arial"/>
        <family val="2"/>
      </rPr>
      <t xml:space="preserve">
Rudolstädter Straße 39 · 07745 Jena</t>
    </r>
  </si>
  <si>
    <r>
      <rPr>
        <b/>
        <sz val="10"/>
        <color theme="1"/>
        <rFont val="Arial"/>
        <family val="2"/>
      </rPr>
      <t>TransnetBW GmbH</t>
    </r>
    <r>
      <rPr>
        <sz val="10"/>
        <color theme="1"/>
        <rFont val="Arial"/>
        <family val="2"/>
      </rPr>
      <t xml:space="preserve">
Pariser Platz · Osloer Straße 15-17 · 70173 Stuttgart</t>
    </r>
  </si>
  <si>
    <r>
      <rPr>
        <b/>
        <sz val="10"/>
        <color theme="1"/>
        <rFont val="Arial"/>
        <family val="2"/>
      </rPr>
      <t>Bayernwerk Netz GmbH</t>
    </r>
    <r>
      <rPr>
        <sz val="10"/>
        <color theme="1"/>
        <rFont val="Arial"/>
        <family val="2"/>
      </rPr>
      <t xml:space="preserve">
Lilienthalstraße 7 · 93049 Regensburg</t>
    </r>
  </si>
  <si>
    <r>
      <rPr>
        <b/>
        <sz val="10"/>
        <color theme="1"/>
        <rFont val="Arial"/>
        <family val="2"/>
      </rPr>
      <t>Mittelhessen Netz GmbH</t>
    </r>
    <r>
      <rPr>
        <sz val="10"/>
        <color theme="1"/>
        <rFont val="Arial"/>
        <family val="2"/>
      </rPr>
      <t xml:space="preserve">
Lahnstraße 31 · 35398 Gießen</t>
    </r>
  </si>
  <si>
    <r>
      <rPr>
        <b/>
        <sz val="10"/>
        <color theme="1"/>
        <rFont val="Arial"/>
        <family val="2"/>
      </rPr>
      <t>Stadtwerke Karlsruhe Netzservice GmbH</t>
    </r>
    <r>
      <rPr>
        <sz val="10"/>
        <color theme="1"/>
        <rFont val="Arial"/>
        <family val="2"/>
      </rPr>
      <t xml:space="preserve">
Daxlander Straße 72 · 76185 Karlsruhe</t>
    </r>
  </si>
  <si>
    <r>
      <rPr>
        <b/>
        <sz val="10"/>
        <color theme="1"/>
        <rFont val="Arial"/>
        <family val="2"/>
      </rPr>
      <t>Bielefelder Netz GmbH</t>
    </r>
    <r>
      <rPr>
        <sz val="10"/>
        <color theme="1"/>
        <rFont val="Arial"/>
        <family val="2"/>
      </rPr>
      <t xml:space="preserve">
Schildescher Straße 16 · 33611 Bielefeld</t>
    </r>
  </si>
  <si>
    <r>
      <rPr>
        <b/>
        <sz val="10"/>
        <color theme="1"/>
        <rFont val="Arial"/>
        <family val="2"/>
      </rPr>
      <t>MVV Netze GmbH</t>
    </r>
    <r>
      <rPr>
        <sz val="10"/>
        <color theme="1"/>
        <rFont val="Arial"/>
        <family val="2"/>
      </rPr>
      <t xml:space="preserve">
Luisenring 49 · 68159 Mannheim</t>
    </r>
  </si>
  <si>
    <r>
      <rPr>
        <b/>
        <sz val="10"/>
        <color theme="1"/>
        <rFont val="Arial"/>
        <family val="2"/>
      </rPr>
      <t>Stadtwerke Rostock Netzgesellschaft mbH</t>
    </r>
    <r>
      <rPr>
        <sz val="10"/>
        <color theme="1"/>
        <rFont val="Arial"/>
        <family val="2"/>
      </rPr>
      <t xml:space="preserve">
Schmarler Damm 5 · 18069 Rostock</t>
    </r>
  </si>
  <si>
    <r>
      <rPr>
        <b/>
        <sz val="10"/>
        <color theme="1"/>
        <rFont val="Arial"/>
        <family val="2"/>
      </rPr>
      <t>Bonn-Netz GmbH</t>
    </r>
    <r>
      <rPr>
        <sz val="10"/>
        <color theme="1"/>
        <rFont val="Arial"/>
        <family val="2"/>
      </rPr>
      <t xml:space="preserve">
Karlstraße 2-6 · 53115 Bonn</t>
    </r>
  </si>
  <si>
    <r>
      <rPr>
        <b/>
        <sz val="10"/>
        <color theme="1"/>
        <rFont val="Arial"/>
        <family val="2"/>
      </rPr>
      <t>N-ERGIE Netz GmbH</t>
    </r>
    <r>
      <rPr>
        <sz val="10"/>
        <color theme="1"/>
        <rFont val="Arial"/>
        <family val="2"/>
      </rPr>
      <t xml:space="preserve">
Sandreuthstraße 21 · 90441 Nürnberg</t>
    </r>
  </si>
  <si>
    <r>
      <rPr>
        <b/>
        <sz val="10"/>
        <color theme="1"/>
        <rFont val="Arial"/>
        <family val="2"/>
      </rPr>
      <t>Stadtwerke Saarbrücken Netz AG</t>
    </r>
    <r>
      <rPr>
        <sz val="10"/>
        <color theme="1"/>
        <rFont val="Arial"/>
        <family val="2"/>
      </rPr>
      <t xml:space="preserve">
Heuduckstraße 36 · 66117 Saarbrücken</t>
    </r>
  </si>
  <si>
    <r>
      <rPr>
        <b/>
        <sz val="10"/>
        <color theme="1"/>
        <rFont val="Arial"/>
        <family val="2"/>
      </rPr>
      <t>Braunschweiger Netz GmbH</t>
    </r>
    <r>
      <rPr>
        <sz val="10"/>
        <color theme="1"/>
        <rFont val="Arial"/>
        <family val="2"/>
      </rPr>
      <t xml:space="preserve">
Taubenstraße 7 · 38106 Braunschweig</t>
    </r>
  </si>
  <si>
    <r>
      <rPr>
        <b/>
        <sz val="10"/>
        <color theme="1"/>
        <rFont val="Arial"/>
        <family val="2"/>
      </rPr>
      <t>naturenergie netze GmbH</t>
    </r>
    <r>
      <rPr>
        <sz val="10"/>
        <color theme="1"/>
        <rFont val="Arial"/>
        <family val="2"/>
      </rPr>
      <t xml:space="preserve">
Schildgasse 20 · 79618 Rheinfelden</t>
    </r>
  </si>
  <si>
    <r>
      <rPr>
        <b/>
        <sz val="10"/>
        <color theme="1"/>
        <rFont val="Arial"/>
        <family val="2"/>
      </rPr>
      <t>Stadtwerke Ulm/Neu-Ulm Netze GmbH</t>
    </r>
    <r>
      <rPr>
        <sz val="10"/>
        <color theme="1"/>
        <rFont val="Arial"/>
        <family val="2"/>
      </rPr>
      <t xml:space="preserve">
Karlstraße 1-3 · 89073 Ulm</t>
    </r>
  </si>
  <si>
    <r>
      <rPr>
        <b/>
        <sz val="10"/>
        <color theme="1"/>
        <rFont val="Arial"/>
        <family val="2"/>
      </rPr>
      <t>Celle-Uelzen Netz GmbH</t>
    </r>
    <r>
      <rPr>
        <sz val="10"/>
        <color theme="1"/>
        <rFont val="Arial"/>
        <family val="2"/>
      </rPr>
      <t xml:space="preserve">
Sprengerstraße 2 · 29223 Celle</t>
    </r>
  </si>
  <si>
    <r>
      <rPr>
        <b/>
        <sz val="10"/>
        <color theme="1"/>
        <rFont val="Arial"/>
        <family val="2"/>
      </rPr>
      <t>Netze BW GmbH</t>
    </r>
    <r>
      <rPr>
        <sz val="10"/>
        <color theme="1"/>
        <rFont val="Arial"/>
        <family val="2"/>
      </rPr>
      <t xml:space="preserve">
Schelmenwasenstraße 15 · 70567 Stuttgart</t>
    </r>
  </si>
  <si>
    <r>
      <rPr>
        <b/>
        <sz val="10"/>
        <color theme="1"/>
        <rFont val="Arial"/>
        <family val="2"/>
      </rPr>
      <t>Stadtwerke Wiesbaden Netz GmbH</t>
    </r>
    <r>
      <rPr>
        <sz val="10"/>
        <color theme="1"/>
        <rFont val="Arial"/>
        <family val="2"/>
      </rPr>
      <t xml:space="preserve">
Konradinerallee 25 · 65189 Wiesbaden</t>
    </r>
  </si>
  <si>
    <r>
      <rPr>
        <b/>
        <sz val="10"/>
        <color theme="1"/>
        <rFont val="Arial"/>
        <family val="2"/>
      </rPr>
      <t>Dortmunder Netz GmbH</t>
    </r>
    <r>
      <rPr>
        <sz val="10"/>
        <color theme="1"/>
        <rFont val="Arial"/>
        <family val="2"/>
      </rPr>
      <t xml:space="preserve">
Günter-Samtlebe-Platz 1 · 44135 Dortmund</t>
    </r>
  </si>
  <si>
    <r>
      <rPr>
        <b/>
        <sz val="10"/>
        <color theme="1"/>
        <rFont val="Arial"/>
        <family val="2"/>
      </rPr>
      <t>Netze Duisburg GmbH</t>
    </r>
    <r>
      <rPr>
        <sz val="10"/>
        <color theme="1"/>
        <rFont val="Arial"/>
        <family val="2"/>
      </rPr>
      <t xml:space="preserve">
Bungertstraße 27 · 47053 Duisburg</t>
    </r>
  </si>
  <si>
    <r>
      <rPr>
        <b/>
        <sz val="10"/>
        <color theme="1"/>
        <rFont val="Arial"/>
        <family val="2"/>
      </rPr>
      <t>Städtische Werke Netz + Service GmbH</t>
    </r>
    <r>
      <rPr>
        <sz val="10"/>
        <color theme="1"/>
        <rFont val="Arial"/>
        <family val="2"/>
      </rPr>
      <t xml:space="preserve">
Eisenacher Straße 12 · 34123 Kassel</t>
    </r>
  </si>
  <si>
    <r>
      <rPr>
        <b/>
        <sz val="10"/>
        <color theme="1"/>
        <rFont val="Arial"/>
        <family val="2"/>
      </rPr>
      <t>E.DIS Netz GmbH</t>
    </r>
    <r>
      <rPr>
        <sz val="10"/>
        <color theme="1"/>
        <rFont val="Arial"/>
        <family val="2"/>
      </rPr>
      <t xml:space="preserve">
Langewahler Straße 60 · 15517 Fürstenwalde/Spree</t>
    </r>
  </si>
  <si>
    <r>
      <rPr>
        <b/>
        <sz val="10"/>
        <color theme="1"/>
        <rFont val="Arial"/>
        <family val="2"/>
      </rPr>
      <t>Netze Magdeburg GmbH</t>
    </r>
    <r>
      <rPr>
        <sz val="10"/>
        <color theme="1"/>
        <rFont val="Arial"/>
        <family val="2"/>
      </rPr>
      <t xml:space="preserve">
Franckestraße 8 · 39104 Magdeburg</t>
    </r>
  </si>
  <si>
    <r>
      <rPr>
        <b/>
        <sz val="10"/>
        <color theme="1"/>
        <rFont val="Arial"/>
        <family val="2"/>
      </rPr>
      <t>Stromnetz Berlin GmbH</t>
    </r>
    <r>
      <rPr>
        <sz val="10"/>
        <color theme="1"/>
        <rFont val="Arial"/>
        <family val="2"/>
      </rPr>
      <t xml:space="preserve">
Eichenstraße 3A · 12435 Berlin</t>
    </r>
  </si>
  <si>
    <r>
      <rPr>
        <b/>
        <sz val="10"/>
        <color theme="1"/>
        <rFont val="Arial"/>
        <family val="2"/>
      </rPr>
      <t>EAM Netz GmbH</t>
    </r>
    <r>
      <rPr>
        <sz val="10"/>
        <color theme="1"/>
        <rFont val="Arial"/>
        <family val="2"/>
      </rPr>
      <t xml:space="preserve">
Monteverdistraße 2 · 34131 Kassel</t>
    </r>
  </si>
  <si>
    <r>
      <rPr>
        <b/>
        <sz val="10"/>
        <color theme="1"/>
        <rFont val="Arial"/>
        <family val="2"/>
      </rPr>
      <t>Netze ODR GmbH</t>
    </r>
    <r>
      <rPr>
        <sz val="10"/>
        <color theme="1"/>
        <rFont val="Arial"/>
        <family val="2"/>
      </rPr>
      <t xml:space="preserve">
Unterer Brühl 2 · 73479 Ellwangen (Jagst)</t>
    </r>
  </si>
  <si>
    <r>
      <rPr>
        <b/>
        <sz val="10"/>
        <color theme="1"/>
        <rFont val="Arial"/>
        <family val="2"/>
      </rPr>
      <t>Stuttgart Netze GmbH</t>
    </r>
    <r>
      <rPr>
        <sz val="10"/>
        <color theme="1"/>
        <rFont val="Arial"/>
        <family val="2"/>
      </rPr>
      <t xml:space="preserve">
Kesselstraße 21-23 · 70327 Stuttgart</t>
    </r>
  </si>
  <si>
    <r>
      <rPr>
        <b/>
        <sz val="10"/>
        <color theme="1"/>
        <rFont val="Arial"/>
        <family val="2"/>
      </rPr>
      <t>ELE Verteilnetz GmbH</t>
    </r>
    <r>
      <rPr>
        <sz val="10"/>
        <color theme="1"/>
        <rFont val="Arial"/>
        <family val="2"/>
      </rPr>
      <t xml:space="preserve">
Ebertstraße 30 · 45879 Gelsenkirchen</t>
    </r>
  </si>
  <si>
    <r>
      <rPr>
        <b/>
        <sz val="10"/>
        <color theme="1"/>
        <rFont val="Arial"/>
        <family val="2"/>
      </rPr>
      <t>Netzgesellschaft Düsseldorf mbH</t>
    </r>
    <r>
      <rPr>
        <sz val="10"/>
        <color theme="1"/>
        <rFont val="Arial"/>
        <family val="2"/>
      </rPr>
      <t xml:space="preserve">
Höherweg 200 · 40233 Düsseldorf</t>
    </r>
  </si>
  <si>
    <r>
      <rPr>
        <b/>
        <sz val="10"/>
        <color theme="1"/>
        <rFont val="Arial"/>
        <family val="2"/>
      </rPr>
      <t>swa Netze GmbH</t>
    </r>
    <r>
      <rPr>
        <sz val="10"/>
        <color theme="1"/>
        <rFont val="Arial"/>
        <family val="2"/>
      </rPr>
      <t xml:space="preserve">
Hoher Weg 1 · 86152 Augsburg</t>
    </r>
  </si>
  <si>
    <r>
      <rPr>
        <b/>
        <sz val="10"/>
        <color theme="1"/>
        <rFont val="Arial"/>
        <family val="2"/>
      </rPr>
      <t>enercity Netz GmbH</t>
    </r>
    <r>
      <rPr>
        <sz val="10"/>
        <color theme="1"/>
        <rFont val="Arial"/>
        <family val="2"/>
      </rPr>
      <t xml:space="preserve">
Auf der Papenburg 18 · 30459 Hannover</t>
    </r>
  </si>
  <si>
    <r>
      <rPr>
        <b/>
        <sz val="10"/>
        <color theme="1"/>
        <rFont val="Arial"/>
        <family val="2"/>
      </rPr>
      <t>Netzgesellschaft Potsdam GmbH</t>
    </r>
    <r>
      <rPr>
        <sz val="10"/>
        <color theme="1"/>
        <rFont val="Arial"/>
        <family val="2"/>
      </rPr>
      <t xml:space="preserve">
Großbeerenstraße 231 · 14480 Potsdam</t>
    </r>
  </si>
  <si>
    <r>
      <rPr>
        <b/>
        <sz val="10"/>
        <color theme="1"/>
        <rFont val="Arial"/>
        <family val="2"/>
      </rPr>
      <t>SWKiel Netz GmbH</t>
    </r>
    <r>
      <rPr>
        <sz val="10"/>
        <color theme="1"/>
        <rFont val="Arial"/>
        <family val="2"/>
      </rPr>
      <t xml:space="preserve">
Uhlenkrog 32 · 24113 Kiel</t>
    </r>
  </si>
  <si>
    <r>
      <rPr>
        <b/>
        <sz val="10"/>
        <color theme="1"/>
        <rFont val="Arial"/>
        <family val="2"/>
      </rPr>
      <t>energis-Netzgesellschaft mbH</t>
    </r>
    <r>
      <rPr>
        <sz val="10"/>
        <color theme="1"/>
        <rFont val="Arial"/>
        <family val="2"/>
      </rPr>
      <t xml:space="preserve">
Heinrich-Böcking-Straße 10-14 · 66121 Saarbrücken</t>
    </r>
  </si>
  <si>
    <r>
      <rPr>
        <b/>
        <sz val="10"/>
        <color theme="1"/>
        <rFont val="Arial"/>
        <family val="2"/>
      </rPr>
      <t>Netz Leipzig GmbH</t>
    </r>
    <r>
      <rPr>
        <sz val="10"/>
        <color theme="1"/>
        <rFont val="Arial"/>
        <family val="2"/>
      </rPr>
      <t xml:space="preserve">
Arno-Nitzsche-Straße 35 · 04277 Leipzig</t>
    </r>
  </si>
  <si>
    <r>
      <rPr>
        <b/>
        <sz val="10"/>
        <color theme="1"/>
        <rFont val="Arial"/>
        <family val="2"/>
      </rPr>
      <t>SWM Infrastruktur GmbH &amp; Co. KG</t>
    </r>
    <r>
      <rPr>
        <sz val="10"/>
        <color theme="1"/>
        <rFont val="Arial"/>
        <family val="2"/>
      </rPr>
      <t xml:space="preserve">
Emmy-Noether-Straße 2 · 80992 München</t>
    </r>
  </si>
  <si>
    <r>
      <rPr>
        <b/>
        <sz val="10"/>
        <color theme="1"/>
        <rFont val="Arial"/>
        <family val="2"/>
      </rPr>
      <t>Energienetze Mittelrhein GmbH &amp; Co. KG</t>
    </r>
    <r>
      <rPr>
        <sz val="10"/>
        <color theme="1"/>
        <rFont val="Arial"/>
        <family val="2"/>
      </rPr>
      <t xml:space="preserve">
Schützenstraße 80-82 · 56068 Koblenz</t>
    </r>
  </si>
  <si>
    <r>
      <rPr>
        <b/>
        <sz val="10"/>
        <color theme="1"/>
        <rFont val="Arial"/>
        <family val="2"/>
      </rPr>
      <t>NEW Netz GmbH</t>
    </r>
    <r>
      <rPr>
        <sz val="10"/>
        <color theme="1"/>
        <rFont val="Arial"/>
        <family val="2"/>
      </rPr>
      <t xml:space="preserve">
Nikolaus-Becker-Straße 28-34 · 52511 Geilenkirchen</t>
    </r>
  </si>
  <si>
    <r>
      <rPr>
        <b/>
        <sz val="10"/>
        <color theme="1"/>
        <rFont val="Arial"/>
        <family val="2"/>
      </rPr>
      <t>SWO Netz GmbH</t>
    </r>
    <r>
      <rPr>
        <sz val="10"/>
        <color theme="1"/>
        <rFont val="Arial"/>
        <family val="2"/>
      </rPr>
      <t xml:space="preserve">
Alte Poststraße 9 · 49074 Osnabrück</t>
    </r>
  </si>
  <si>
    <r>
      <rPr>
        <b/>
        <sz val="10"/>
        <color theme="1"/>
        <rFont val="Arial"/>
        <family val="2"/>
      </rPr>
      <t>Energienetze Offenbach GmbH (ENO)</t>
    </r>
    <r>
      <rPr>
        <sz val="10"/>
        <color theme="1"/>
        <rFont val="Arial"/>
        <family val="2"/>
      </rPr>
      <t xml:space="preserve">
Andréstraße 71 · 63067 Offenbach</t>
    </r>
  </si>
  <si>
    <r>
      <rPr>
        <b/>
        <sz val="10"/>
        <color theme="1"/>
        <rFont val="Arial"/>
        <family val="2"/>
      </rPr>
      <t>NGN Netzgesellschaft Niederrhein mbH</t>
    </r>
    <r>
      <rPr>
        <sz val="10"/>
        <color theme="1"/>
        <rFont val="Arial"/>
        <family val="2"/>
      </rPr>
      <t xml:space="preserve">
St.-Töniser-Straße 126 · 47804 Krefeld</t>
    </r>
  </si>
  <si>
    <r>
      <rPr>
        <b/>
        <sz val="10"/>
        <color theme="1"/>
        <rFont val="Arial"/>
        <family val="2"/>
      </rPr>
      <t>SWS Netze Solingen GmbH</t>
    </r>
    <r>
      <rPr>
        <sz val="10"/>
        <color theme="1"/>
        <rFont val="Arial"/>
        <family val="2"/>
      </rPr>
      <t xml:space="preserve">
Beethovenstraße 210 · 42655 Solingen</t>
    </r>
  </si>
  <si>
    <r>
      <rPr>
        <b/>
        <sz val="10"/>
        <color theme="1"/>
        <rFont val="Arial"/>
        <family val="2"/>
      </rPr>
      <t>Energieversorgung Halle Netz GmbH</t>
    </r>
    <r>
      <rPr>
        <sz val="10"/>
        <color theme="1"/>
        <rFont val="Arial"/>
        <family val="2"/>
      </rPr>
      <t xml:space="preserve">
Zum Heizkraftwerk 12 · 06112 Halle (Saale)</t>
    </r>
  </si>
  <si>
    <r>
      <rPr>
        <b/>
        <sz val="10"/>
        <color theme="1"/>
        <rFont val="Arial"/>
        <family val="2"/>
      </rPr>
      <t>NRM Netzdienste Rhein-Main GmbH</t>
    </r>
    <r>
      <rPr>
        <sz val="10"/>
        <color theme="1"/>
        <rFont val="Arial"/>
        <family val="2"/>
      </rPr>
      <t xml:space="preserve">
Solmsstraße 38 · 60486 Frankfurt am Main</t>
    </r>
  </si>
  <si>
    <r>
      <rPr>
        <b/>
        <sz val="10"/>
        <color theme="1"/>
        <rFont val="Arial"/>
        <family val="2"/>
      </rPr>
      <t>SWE Netz GmbH (Erfurt)</t>
    </r>
    <r>
      <rPr>
        <sz val="10"/>
        <color theme="1"/>
        <rFont val="Arial"/>
        <family val="2"/>
      </rPr>
      <t xml:space="preserve">
Magdeburger Allee 34 · 99086 Erfurt</t>
    </r>
  </si>
  <si>
    <r>
      <rPr>
        <b/>
        <sz val="10"/>
        <color theme="1"/>
        <rFont val="Arial"/>
        <family val="2"/>
      </rPr>
      <t>ENERVIE Vernetzt GmbH</t>
    </r>
    <r>
      <rPr>
        <sz val="10"/>
        <color theme="1"/>
        <rFont val="Arial"/>
        <family val="2"/>
      </rPr>
      <t xml:space="preserve">
Lennestraße 2 · 58507 Lüdenscheid</t>
    </r>
  </si>
  <si>
    <r>
      <rPr>
        <b/>
        <sz val="10"/>
        <color theme="1"/>
        <rFont val="Arial"/>
        <family val="2"/>
      </rPr>
      <t>Oberhausener Netzgesellschaft mbH</t>
    </r>
    <r>
      <rPr>
        <sz val="10"/>
        <color theme="1"/>
        <rFont val="Arial"/>
        <family val="2"/>
      </rPr>
      <t xml:space="preserve">
Danziger Straße 31 · 46045 Oberhausen</t>
    </r>
  </si>
  <si>
    <r>
      <rPr>
        <b/>
        <sz val="10"/>
        <color theme="1"/>
        <rFont val="Arial"/>
        <family val="2"/>
      </rPr>
      <t>Syna GmbH</t>
    </r>
    <r>
      <rPr>
        <sz val="10"/>
        <color theme="1"/>
        <rFont val="Arial"/>
        <family val="2"/>
      </rPr>
      <t xml:space="preserve">
Ludwigshafener Straße 4 · 65929 Frankfurt am Main</t>
    </r>
  </si>
  <si>
    <r>
      <rPr>
        <b/>
        <sz val="10"/>
        <color theme="1"/>
        <rFont val="Arial"/>
        <family val="2"/>
      </rPr>
      <t>e-netz Südhessen AG</t>
    </r>
    <r>
      <rPr>
        <sz val="10"/>
        <color theme="1"/>
        <rFont val="Arial"/>
        <family val="2"/>
      </rPr>
      <t xml:space="preserve">
Dornheimer Weg 24 · 64293 Darmstadt</t>
    </r>
  </si>
  <si>
    <r>
      <rPr>
        <b/>
        <sz val="10"/>
        <color theme="1"/>
        <rFont val="Arial"/>
        <family val="2"/>
      </rPr>
      <t>OsthessenNetz GmbH</t>
    </r>
    <r>
      <rPr>
        <sz val="10"/>
        <color theme="1"/>
        <rFont val="Arial"/>
        <family val="2"/>
      </rPr>
      <t xml:space="preserve">
Gerbergasse 9 · 36037 Fulda</t>
    </r>
  </si>
  <si>
    <r>
      <rPr>
        <b/>
        <sz val="10"/>
        <color theme="1"/>
        <rFont val="Arial"/>
        <family val="2"/>
      </rPr>
      <t>TEN Thüringer Energienetze GmbH &amp; Co. KG</t>
    </r>
    <r>
      <rPr>
        <sz val="10"/>
        <color theme="1"/>
        <rFont val="Arial"/>
        <family val="2"/>
      </rPr>
      <t xml:space="preserve">
Schwerborner Straße 30 · 99087 Erfurt</t>
    </r>
  </si>
  <si>
    <r>
      <rPr>
        <b/>
        <sz val="10"/>
        <color theme="1"/>
        <rFont val="Arial"/>
        <family val="2"/>
      </rPr>
      <t>EWE NETZ GmbH</t>
    </r>
    <r>
      <rPr>
        <sz val="10"/>
        <color theme="1"/>
        <rFont val="Arial"/>
        <family val="2"/>
      </rPr>
      <t xml:space="preserve">
Cloppenburger Straße 302 · 26133 Oldenburg</t>
    </r>
  </si>
  <si>
    <r>
      <rPr>
        <b/>
        <sz val="10"/>
        <color theme="1"/>
        <rFont val="Arial"/>
        <family val="2"/>
      </rPr>
      <t>ovag Netz GmbH</t>
    </r>
    <r>
      <rPr>
        <sz val="10"/>
        <color theme="1"/>
        <rFont val="Arial"/>
        <family val="2"/>
      </rPr>
      <t xml:space="preserve">
Hanauer Straße 9-13 · 61169 Friedberg</t>
    </r>
  </si>
  <si>
    <r>
      <rPr>
        <b/>
        <sz val="10"/>
        <color theme="1"/>
        <rFont val="Arial"/>
        <family val="2"/>
      </rPr>
      <t>TraveNetz GmbH</t>
    </r>
    <r>
      <rPr>
        <sz val="10"/>
        <color theme="1"/>
        <rFont val="Arial"/>
        <family val="2"/>
      </rPr>
      <t xml:space="preserve">
Geniner Straße 80 · 23560 Lübeck</t>
    </r>
  </si>
  <si>
    <r>
      <rPr>
        <b/>
        <sz val="10"/>
        <color theme="1"/>
        <rFont val="Arial"/>
        <family val="2"/>
      </rPr>
      <t>EWR Netz GmbH</t>
    </r>
    <r>
      <rPr>
        <sz val="10"/>
        <color theme="1"/>
        <rFont val="Arial"/>
        <family val="2"/>
      </rPr>
      <t xml:space="preserve">
Gartenstraße 22 · 55232 Alzey</t>
    </r>
  </si>
  <si>
    <r>
      <rPr>
        <b/>
        <sz val="10"/>
        <color theme="1"/>
        <rFont val="Arial"/>
        <family val="2"/>
      </rPr>
      <t>Pfalzwerke Netz AG</t>
    </r>
    <r>
      <rPr>
        <sz val="10"/>
        <color theme="1"/>
        <rFont val="Arial"/>
        <family val="2"/>
      </rPr>
      <t xml:space="preserve">
Wredestraße 35 · 67059 Ludwigshafen</t>
    </r>
  </si>
  <si>
    <r>
      <rPr>
        <b/>
        <sz val="10"/>
        <color theme="1"/>
        <rFont val="Arial"/>
        <family val="2"/>
      </rPr>
      <t>Überlandwerk Mittelbaden GmbH &amp; Co. KG</t>
    </r>
    <r>
      <rPr>
        <sz val="10"/>
        <color theme="1"/>
        <rFont val="Arial"/>
        <family val="2"/>
      </rPr>
      <t xml:space="preserve">
Lotzbeckstraße 45 · 77933 Lahr</t>
    </r>
  </si>
  <si>
    <r>
      <rPr>
        <b/>
        <sz val="10"/>
        <color theme="1"/>
        <rFont val="Arial"/>
        <family val="2"/>
      </rPr>
      <t>FairNetz GmbH</t>
    </r>
    <r>
      <rPr>
        <sz val="10"/>
        <color theme="1"/>
        <rFont val="Arial"/>
        <family val="2"/>
      </rPr>
      <t xml:space="preserve">
Hauffstraße 89 · 72762 Reutlingen</t>
    </r>
  </si>
  <si>
    <r>
      <rPr>
        <b/>
        <sz val="10"/>
        <color theme="1"/>
        <rFont val="Arial"/>
        <family val="2"/>
      </rPr>
      <t>Regionetz GmbH</t>
    </r>
    <r>
      <rPr>
        <sz val="10"/>
        <color theme="1"/>
        <rFont val="Arial"/>
        <family val="2"/>
      </rPr>
      <t xml:space="preserve">
Lombardenstraße 12-22 · 52070 Aachen</t>
    </r>
  </si>
  <si>
    <r>
      <rPr>
        <b/>
        <sz val="10"/>
        <color theme="1"/>
        <rFont val="Arial"/>
        <family val="2"/>
      </rPr>
      <t>VSE Verteilnetz GmbH</t>
    </r>
    <r>
      <rPr>
        <sz val="10"/>
        <color theme="1"/>
        <rFont val="Arial"/>
        <family val="2"/>
      </rPr>
      <t xml:space="preserve">
Heinrich-Böcking-Straße 10-14 · 66121 Saarbrücken</t>
    </r>
  </si>
  <si>
    <r>
      <rPr>
        <b/>
        <sz val="10"/>
        <color theme="1"/>
        <rFont val="Arial"/>
        <family val="2"/>
      </rPr>
      <t>Hamburger Energienetze GmbH</t>
    </r>
    <r>
      <rPr>
        <sz val="10"/>
        <color theme="1"/>
        <rFont val="Arial"/>
        <family val="2"/>
      </rPr>
      <t xml:space="preserve">
Bramfelder Chaussee 130 · 22177 Hamburg</t>
    </r>
  </si>
  <si>
    <r>
      <rPr>
        <b/>
        <sz val="10"/>
        <color theme="1"/>
        <rFont val="Arial"/>
        <family val="2"/>
      </rPr>
      <t>Regensburg Netz GmbH</t>
    </r>
    <r>
      <rPr>
        <sz val="10"/>
        <color theme="1"/>
        <rFont val="Arial"/>
        <family val="2"/>
      </rPr>
      <t xml:space="preserve">
Greflingerstraße 26 · 93055 Regensburg</t>
    </r>
  </si>
  <si>
    <r>
      <rPr>
        <b/>
        <sz val="10"/>
        <color theme="1"/>
        <rFont val="Arial"/>
        <family val="2"/>
      </rPr>
      <t>WEMAG Netz GmbH</t>
    </r>
    <r>
      <rPr>
        <sz val="10"/>
        <color theme="1"/>
        <rFont val="Arial"/>
        <family val="2"/>
      </rPr>
      <t xml:space="preserve">
Obotritenring 40 · 19053 Schwerin</t>
    </r>
  </si>
  <si>
    <r>
      <rPr>
        <b/>
        <sz val="10"/>
        <color theme="1"/>
        <rFont val="Arial"/>
        <family val="2"/>
      </rPr>
      <t>Harz Energie Netz GmbH</t>
    </r>
    <r>
      <rPr>
        <sz val="10"/>
        <color theme="1"/>
        <rFont val="Arial"/>
        <family val="2"/>
      </rPr>
      <t xml:space="preserve">
Lasfelder Straße 10 · 37520 Osterode am Harz</t>
    </r>
  </si>
  <si>
    <r>
      <rPr>
        <b/>
        <sz val="10"/>
        <color theme="1"/>
        <rFont val="Arial"/>
        <family val="2"/>
      </rPr>
      <t>RheinNetz GmbH (RNG)</t>
    </r>
    <r>
      <rPr>
        <sz val="10"/>
        <color theme="1"/>
        <rFont val="Arial"/>
        <family val="2"/>
      </rPr>
      <t xml:space="preserve">
Parkgürtel 24 · 50823 Köln</t>
    </r>
  </si>
  <si>
    <r>
      <rPr>
        <b/>
        <sz val="10"/>
        <color theme="1"/>
        <rFont val="Arial"/>
        <family val="2"/>
      </rPr>
      <t>wesernetz Bremen GmbH</t>
    </r>
    <r>
      <rPr>
        <sz val="10"/>
        <color theme="1"/>
        <rFont val="Arial"/>
        <family val="2"/>
      </rPr>
      <t xml:space="preserve">
Theodor-Heuss-Allee 20 · 28215 Bremen</t>
    </r>
  </si>
  <si>
    <r>
      <rPr>
        <b/>
        <sz val="10"/>
        <color theme="1"/>
        <rFont val="Arial"/>
        <family val="2"/>
      </rPr>
      <t>inetz GmbH</t>
    </r>
    <r>
      <rPr>
        <sz val="10"/>
        <color theme="1"/>
        <rFont val="Arial"/>
        <family val="2"/>
      </rPr>
      <t xml:space="preserve">
Straße der Nationen 140 · 09113 Chemnitz</t>
    </r>
  </si>
  <si>
    <r>
      <rPr>
        <b/>
        <sz val="10"/>
        <color theme="1"/>
        <rFont val="Arial"/>
        <family val="2"/>
      </rPr>
      <t>SachsenNetze GmbH</t>
    </r>
    <r>
      <rPr>
        <sz val="10"/>
        <color theme="1"/>
        <rFont val="Arial"/>
        <family val="2"/>
      </rPr>
      <t xml:space="preserve">
Friedrich-List-Platz 2 · 01069 Dresden</t>
    </r>
  </si>
  <si>
    <r>
      <rPr>
        <b/>
        <sz val="10"/>
        <color theme="1"/>
        <rFont val="Arial"/>
        <family val="2"/>
      </rPr>
      <t>Westfalen Weser Netz GmbH</t>
    </r>
    <r>
      <rPr>
        <sz val="10"/>
        <color theme="1"/>
        <rFont val="Arial"/>
        <family val="2"/>
      </rPr>
      <t xml:space="preserve">
Tegelweg 25 · 33102 Paderborn</t>
    </r>
  </si>
  <si>
    <r>
      <rPr>
        <b/>
        <sz val="10"/>
        <color theme="1"/>
        <rFont val="Arial"/>
        <family val="2"/>
      </rPr>
      <t>LEW Verteilnetz GmbH</t>
    </r>
    <r>
      <rPr>
        <sz val="10"/>
        <color theme="1"/>
        <rFont val="Arial"/>
        <family val="2"/>
      </rPr>
      <t xml:space="preserve">
Schaezlerstraße 3 · 86150 Augsburg</t>
    </r>
  </si>
  <si>
    <r>
      <rPr>
        <b/>
        <sz val="10"/>
        <color theme="1"/>
        <rFont val="Arial"/>
        <family val="2"/>
      </rPr>
      <t>SachsenNetze HS.HD GmbH</t>
    </r>
    <r>
      <rPr>
        <sz val="10"/>
        <color theme="1"/>
        <rFont val="Arial"/>
        <family val="2"/>
      </rPr>
      <t xml:space="preserve">
Friedrich-List-Platz 2 · 01069 Dresden</t>
    </r>
  </si>
  <si>
    <r>
      <rPr>
        <b/>
        <sz val="10"/>
        <color theme="1"/>
        <rFont val="Arial"/>
        <family val="2"/>
      </rPr>
      <t>Westnetz GmbH</t>
    </r>
    <r>
      <rPr>
        <sz val="10"/>
        <color theme="1"/>
        <rFont val="Arial"/>
        <family val="2"/>
      </rPr>
      <t xml:space="preserve">
Florianstraße 15-21 · 44139 Dortmund</t>
    </r>
  </si>
  <si>
    <r>
      <rPr>
        <b/>
        <sz val="10"/>
        <color theme="1"/>
        <rFont val="Arial"/>
        <family val="2"/>
      </rPr>
      <t>WSW Netz GmbH</t>
    </r>
    <r>
      <rPr>
        <sz val="10"/>
        <color theme="1"/>
        <rFont val="Arial"/>
        <family val="2"/>
      </rPr>
      <t xml:space="preserve">
Schützenstraße 34 · 42281 Wuppertal</t>
    </r>
  </si>
  <si>
    <t>Gesamtsummen Prognosen der Planungsregion Bayern</t>
  </si>
  <si>
    <t>Umfasst Biomasse-, Klärgas- und Wasserkraftwerke.</t>
  </si>
  <si>
    <t>Enthält Kraft-Wärme-Kopplung und Blockheizkraftkraftwerke.</t>
  </si>
  <si>
    <t>Jahreshöchstlasten 2024 der einzelnen Verteilnetzbetreiber (zeitungleich).</t>
  </si>
  <si>
    <t>Power-to-Heat, Großwärme für Fernwärmenetze.</t>
  </si>
  <si>
    <t>Dezentrale Wärmepumpen und Nahwärme. Der Bestand ist abgeschätzt und in "Konventionelle Last" integriert.</t>
  </si>
  <si>
    <t>Schleswig-Holstein Netz GmbH</t>
  </si>
  <si>
    <t>SWKiel Netz GmbH</t>
  </si>
  <si>
    <t>TraveNetz GmbH</t>
  </si>
  <si>
    <t>Unter "Nachgelagerte Verteilnetzbetreiber" sind jene Leistungen erfasst, die nicht direkt an die Netze der Verteilnetzbetreiber mit Veröffentlichungspflicht gemäß § 14d EnWG angeschlossen werden. Sie sind dennoch auslegungsrelevant in der Netzplanung, da die Leistungen in den Netzen der Verteilnetzbetreiber mit Veröffentlichungspflicht bereitgestellt oder aufgenommen werden müssen.</t>
  </si>
  <si>
    <t>Version: 28. Januar 2026</t>
  </si>
  <si>
    <r>
      <t xml:space="preserve">Regionalszenarien 2025 - Prognosen
</t>
    </r>
    <r>
      <rPr>
        <sz val="11"/>
        <color theme="0"/>
        <rFont val="Arial"/>
        <family val="2"/>
      </rPr>
      <t>Version: 28. Januar 2026</t>
    </r>
  </si>
  <si>
    <t>Alle Prognosewerte sind in Megawatt und als installierte Leistung angegeben. Gleichzeitigkeitsfaktoren werden ausschließlich in der Kategorie "Konventionelle Last" berücksichtigt.
Maßgeblich sind die Angaben und Erläuterungen im Regionalszenario 2025 der Planungsregion Mitte.</t>
  </si>
  <si>
    <t>Alle Prognosewerte sind in Megawatt und als installierte Leistung angegeben. Gleichzeitigkeitsfaktoren werden ausschließlich in der Kategorie "Konventionelle Last" berücksichtigt.
Maßgeblich sind die Angaben und Erläuterungen im Regionalszenario 2025 der Planungsregion Ost.</t>
  </si>
  <si>
    <t>Alle Prognosewerte sind in Megawatt und als installierte Leistung angegeben. Gleichzeitigkeitsfaktoren werden ausschließlich in der Kategorie "Konventionelle Last" berücksichtigt.
Maßgeblich sind die Angaben und Erläuterungen im Regionalszenario 2025 der Planungsregion Nord.</t>
  </si>
  <si>
    <t>Alle Prognosewerte sind in Megawatt und als installierte Leistung angegeben. Gleichzeitigkeitsfaktoren werden ausschließlich in der Kategorie "Konventionelle Last" berücksichtigt.
Zu Vergleichszwecken sind hier die Prognosen der Übertragungsnetzbetreiber aus dem Szenariorahmen zum Netzentwicklungsplan 2037/2045 (2025) dargestellt, heruntergerechnet auf die einzelnen Planungsregionen. Diese Prognosen beinhalten auch Anlagen mit Anschluss unmittelbar an das Übertragungsnetz.
Maßgeblich sind die Angaben und Erläuterungen in den einzelnen Regionalszenarien 2025.</t>
  </si>
  <si>
    <t>Auf den folgenden Tabellenblättern sind die Prognosezahlen aus den sechs Regionalszenarien der gemäß § 14d EnWG veröffentlichungspflichtigen Stromverteilnetzbetreiber in Deutschland zur Übersicht und Maschinenlesbarkeit zusammengestellt. Maßgeblich sind die Angaben und Erläuterungen in den einzelnen Regionalszenarien 2025.</t>
  </si>
  <si>
    <t>Alle Prognosewerte sind in Megawatt und als installierte Leistung angegeben. Gleichzeitigkeitsfaktoren werden ausschließlich in der Kategorie "Konventionelle Last" berücksichtigt.
Maßgeblich sind die Angaben und Erläuterungen im Regionalszenario 2025 der Planungsregion West.</t>
  </si>
  <si>
    <t>Alle Prognosewerte sind in Megawatt und als installierte Leistung angegeben. Gleichzeitigkeitsfaktoren werden ausschließlich in der Kategorie "Konventionelle Last" berücksichtigt.
Die Summe der Prognosewerte der einzelnen Verteilnetzbetreiber weicht von den Prognosewerten der gesamten Planungsregion Südwest im Tabellenblatt „Übersicht“ ab, da dort Überschneidungen von Netzgebieten in unterschiedlichen Spannungsebenen berücksichtigt sind. Das Vorgehen ist im Regionalszenario 2025 der Planungsregion Südwest beschrieben.
Maßgeblich sind die Angaben und Erläuterungen im Regionalszenario 2025 der Planungsregion Südwest.</t>
  </si>
  <si>
    <t>Alle Prognosewerte sind in Megawatt und als installierte Leistung angegeben. Gleichzeitigkeitsfaktoren werden ausschließlich in der Kategorie "Konventionelle Last" berücksichtigt.
Die Prognosen der Planungsregion Bayern bestehen aus einem "Basisszenario" und einem "Effizienzszenario". Die Unterscheidung ist im Regionalszenario 2025 der Planungsregion Bayern beschrieben.
Maßgeblich sind die Angaben und Erläuterungen im Regionalszenario 2025 der Planungsregion Bayern.</t>
  </si>
  <si>
    <t>Achtung: Werte der konventionellen Last bitte nur in Verbindung mit den Erläuterungen im Textdokument des Regionalszenario 2025 verwenden!
Umfasst Haushalte sowie Gewerbe, Handel und Dienstleistungen (ohne Wärmepumpen und Fernwärme sowie neu hinzukommende Rechenzentren), Industrie, Verkehr (ohne Elektromobilität), ohne ÜNB-Netzverluste.</t>
  </si>
  <si>
    <t>Anschluss im Übertragungsnetz</t>
  </si>
  <si>
    <t>Dieses Werk ist lizenziert unter Creative Commons Attribution 4.0 International (CC BY 4.0). Eine Nutzung, Bearbeitung, Weitergabe und Veröffentlichung ist unter Angabe der Urheber sowie unter Einhaltung der Lizenzbedingungen zulässig.
Lizenztext: https://creativecommons.org/licenses/by/4.0/</t>
  </si>
  <si>
    <t>Siehe Regionalszenario, Kapitel 4.1.1.</t>
  </si>
  <si>
    <t>Siehe Regionalszenario, Kapitel 4.1.2.</t>
  </si>
  <si>
    <t>Siehe Regionalszenario, Kapitel 4.2.1.</t>
  </si>
  <si>
    <t>Siehe Regionalszenario, Kapitel 4.3.1.</t>
  </si>
  <si>
    <t>Siehe Regionalszenario, Kapitel 4.4.</t>
  </si>
  <si>
    <t>Siehe Regionalszenario, Kapitel 5.1.1.</t>
  </si>
  <si>
    <t>Siehe Regionalszenario, Kapitel 5.1.2.</t>
  </si>
  <si>
    <t>Siehe Regionalszenario, Kapitel 5.2.</t>
  </si>
  <si>
    <t>Siehe Regionalszenario, Kapitel 5.3.</t>
  </si>
  <si>
    <t>Siehe Regionalszenario, Kapitel 5.4.</t>
  </si>
  <si>
    <t>Siehe Regionalszenario, Kapitel 5.5.</t>
  </si>
  <si>
    <t>Siehe Regionalszenario, Kapitel 6.1.1.</t>
  </si>
  <si>
    <t>Siehe Regionalszenario, Kapitel 6.1.2.</t>
  </si>
  <si>
    <t>Siehe Regionalszenario, Kapitel 6.2.</t>
  </si>
  <si>
    <t>Weitere Erläuterungen im Regionalszenario, Kapitel 5.4.</t>
  </si>
  <si>
    <t>Weitere Erläuterungen im Regionalszenario, Kapitel 5.11.</t>
  </si>
  <si>
    <t>Siehe Regionalszenario, Kapitel 4.5.2.</t>
  </si>
  <si>
    <t>Siehe Regionalszenario, Kapitel 5.2.1.</t>
  </si>
  <si>
    <t>Siehe Regionalszenario, Kapitel 5.2.2.</t>
  </si>
  <si>
    <t>Siehe Regionalszenario, Kapitel 4.6.</t>
  </si>
  <si>
    <t>Weitere Erläuterungen im Regionalszenario, Kapitel 5.2.</t>
  </si>
  <si>
    <t>Der Bestand ist abgeschätzt und in "Konventionelle Last" integriert.</t>
  </si>
  <si>
    <t>Nur Zubau, Der Bestand ist in "Konventionelle Last" integriert.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</si>
</sst>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35" x14ac:knownFonts="1">
    <font>
      <sz val="11"/>
      <color theme="1"/>
      <name val="Aptos Narrow"/>
      <family val="2"/>
      <scheme val="minor"/>
    </font>
    <font>
      <sz val="10"/>
      <name val="Arial"/>
      <family val="2"/>
    </font>
    <font>
      <sz val="10"/>
      <color theme="3"/>
      <name val="Arial"/>
      <family val="2"/>
    </font>
    <font>
      <b/>
      <sz val="12"/>
      <name val="Arial"/>
      <family val="2"/>
    </font>
    <font>
      <b/>
      <sz val="10"/>
      <name val="Arial"/>
      <family val="2"/>
    </font>
    <font>
      <sz val="12"/>
      <name val="Arial"/>
      <family val="2"/>
    </font>
    <font>
      <b/>
      <sz val="16"/>
      <color theme="0"/>
      <name val="Arial"/>
      <family val="2"/>
    </font>
    <font>
      <b/>
      <sz val="10"/>
      <color theme="0"/>
      <name val="Arial"/>
      <family val="2"/>
    </font>
    <font>
      <sz val="11"/>
      <color theme="1"/>
      <name val="Arial"/>
      <family val="2"/>
    </font>
    <font>
      <b/>
      <sz val="14"/>
      <color theme="1"/>
      <name val="Arial"/>
      <family val="2"/>
    </font>
    <font>
      <b/>
      <sz val="18"/>
      <color theme="0"/>
      <name val="Arial"/>
      <family val="2"/>
    </font>
    <font>
      <b/>
      <sz val="12"/>
      <color theme="0"/>
      <name val="Arial"/>
      <family val="2"/>
    </font>
    <font>
      <b/>
      <sz val="12"/>
      <color theme="1"/>
      <name val="Calibri"/>
      <family val="2"/>
    </font>
    <font>
      <sz val="10"/>
      <color theme="1"/>
      <name val="Aptos Narrow"/>
      <family val="2"/>
      <scheme val="minor"/>
    </font>
    <font>
      <b/>
      <sz val="16"/>
      <color theme="1"/>
      <name val="Aptos Narrow"/>
      <family val="2"/>
      <scheme val="minor"/>
    </font>
    <font>
      <sz val="10"/>
      <color theme="1"/>
      <name val="Calibri"/>
      <family val="2"/>
    </font>
    <font>
      <sz val="11"/>
      <color rgb="FF000000"/>
      <name val="Calibri"/>
      <family val="2"/>
    </font>
    <font>
      <b/>
      <sz val="10"/>
      <color theme="1"/>
      <name val="Calibri"/>
      <family val="2"/>
    </font>
    <font>
      <b/>
      <sz val="12"/>
      <color theme="1"/>
      <name val="Arial"/>
      <family val="2"/>
    </font>
    <font>
      <sz val="10"/>
      <color theme="1"/>
      <name val="Arial"/>
      <family val="2"/>
    </font>
    <font>
      <b/>
      <sz val="10"/>
      <color theme="1"/>
      <name val="Arial"/>
      <family val="2"/>
    </font>
    <font>
      <b/>
      <sz val="16"/>
      <color theme="1"/>
      <name val="Arial"/>
      <family val="2"/>
    </font>
    <font>
      <sz val="12"/>
      <color theme="1"/>
      <name val="Arial"/>
      <family val="2"/>
    </font>
    <font>
      <sz val="11"/>
      <color theme="1"/>
      <name val="Aptos Narrow"/>
      <family val="2"/>
      <scheme val="minor"/>
    </font>
    <font>
      <sz val="10"/>
      <color rgb="FFFF0000"/>
      <name val="Arial"/>
      <family val="2"/>
    </font>
    <font>
      <b/>
      <sz val="10"/>
      <name val="Arial"/>
      <family val="2"/>
    </font>
    <font>
      <sz val="11"/>
      <color theme="0"/>
      <name val="Arial"/>
      <family val="2"/>
    </font>
    <font>
      <b/>
      <sz val="10"/>
      <color rgb="FF000000"/>
      <name val="Arial"/>
      <family val="2"/>
    </font>
    <font>
      <sz val="16"/>
      <color theme="0"/>
      <name val="Arial"/>
      <family val="2"/>
    </font>
    <font>
      <sz val="12"/>
      <color theme="0"/>
      <name val="Arial"/>
      <family val="2"/>
    </font>
    <font>
      <sz val="10"/>
      <color rgb="FF000000"/>
      <name val="Arial"/>
      <family val="2"/>
    </font>
    <font>
      <b/>
      <sz val="12"/>
      <color theme="0"/>
      <name val="Arial"/>
      <family val="2"/>
    </font>
    <font>
      <sz val="10"/>
      <color theme="3"/>
      <name val="Arial"/>
      <family val="2"/>
    </font>
    <font>
      <sz val="10"/>
      <name val="Arial"/>
    </font>
    <font>
      <b/>
      <sz val="10"/>
      <name val="Arial"/>
    </font>
  </fonts>
  <fills count="11">
    <fill>
      <patternFill patternType="none"/>
    </fill>
    <fill>
      <patternFill patternType="gray125"/>
    </fill>
    <fill>
      <patternFill patternType="solid">
        <fgColor rgb="FFF2F7FC"/>
        <bgColor indexed="64"/>
      </patternFill>
    </fill>
    <fill>
      <patternFill patternType="solid">
        <fgColor theme="3" tint="0.249977111117893"/>
        <bgColor indexed="64"/>
      </patternFill>
    </fill>
    <fill>
      <patternFill patternType="solid">
        <fgColor rgb="FFD1E4F7"/>
        <bgColor indexed="64"/>
      </patternFill>
    </fill>
    <fill>
      <patternFill patternType="solid">
        <fgColor rgb="FFE9F2FB"/>
        <bgColor indexed="64"/>
      </patternFill>
    </fill>
    <fill>
      <patternFill patternType="solid">
        <fgColor rgb="FFF2F7FC"/>
        <bgColor rgb="FF000000"/>
      </patternFill>
    </fill>
    <fill>
      <patternFill patternType="solid">
        <fgColor rgb="FFD1E4F7"/>
        <bgColor rgb="FF000000"/>
      </patternFill>
    </fill>
    <fill>
      <patternFill patternType="solid">
        <fgColor rgb="FFA6C9EC"/>
        <bgColor rgb="FF000000"/>
      </patternFill>
    </fill>
    <fill>
      <patternFill patternType="solid">
        <fgColor rgb="FFE9F2FB"/>
        <bgColor rgb="FF000000"/>
      </patternFill>
    </fill>
    <fill>
      <patternFill patternType="solid">
        <fgColor theme="3" tint="0.24994659260841701"/>
        <bgColor indexed="64"/>
      </patternFill>
    </fill>
  </fills>
  <borders count="7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medium">
        <color rgb="FF000000"/>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rgb="FF000000"/>
      </left>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right style="medium">
        <color rgb="FF000000"/>
      </right>
      <top style="thin">
        <color indexed="64"/>
      </top>
      <bottom style="medium">
        <color rgb="FF000000"/>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s>
  <cellStyleXfs count="4">
    <xf numFmtId="0" fontId="0" fillId="0" borderId="0"/>
    <xf numFmtId="0" fontId="1" fillId="0" borderId="0"/>
    <xf numFmtId="43" fontId="23" fillId="0" borderId="0" applyFont="0" applyFill="0" applyBorder="0" applyAlignment="0" applyProtection="0"/>
    <xf numFmtId="43" fontId="23" fillId="0" borderId="0" applyFont="0" applyFill="0" applyBorder="0" applyAlignment="0" applyProtection="0"/>
  </cellStyleXfs>
  <cellXfs count="397">
    <xf numFmtId="0" fontId="0" fillId="0" borderId="0" xfId="0"/>
    <xf numFmtId="0" fontId="8" fillId="0" borderId="0" xfId="0" applyFont="1"/>
    <xf numFmtId="0" fontId="0" fillId="0" borderId="0" xfId="0" applyAlignment="1">
      <alignment horizontal="left" vertical="center" indent="1"/>
    </xf>
    <xf numFmtId="0" fontId="6" fillId="0" borderId="0" xfId="1" applyFont="1" applyAlignment="1">
      <alignment horizontal="left" vertical="center"/>
    </xf>
    <xf numFmtId="0" fontId="6" fillId="0" borderId="0" xfId="1" applyFont="1" applyAlignment="1">
      <alignment horizontal="left" vertical="center" indent="1"/>
    </xf>
    <xf numFmtId="0" fontId="2" fillId="0" borderId="0" xfId="1" applyFont="1" applyAlignment="1">
      <alignment horizontal="left" vertical="center" wrapText="1" indent="1"/>
    </xf>
    <xf numFmtId="0" fontId="1" fillId="2" borderId="3" xfId="1" applyFill="1" applyBorder="1" applyAlignment="1">
      <alignment horizontal="left" vertical="center" wrapText="1"/>
    </xf>
    <xf numFmtId="0" fontId="1" fillId="2" borderId="5" xfId="1" applyFill="1" applyBorder="1" applyAlignment="1">
      <alignment horizontal="left" vertical="center" wrapText="1"/>
    </xf>
    <xf numFmtId="0" fontId="1" fillId="2" borderId="7" xfId="1" applyFill="1" applyBorder="1" applyAlignment="1">
      <alignment horizontal="left" vertical="center" wrapText="1"/>
    </xf>
    <xf numFmtId="0" fontId="11" fillId="3" borderId="12" xfId="1" applyFont="1" applyFill="1" applyBorder="1" applyAlignment="1">
      <alignment horizontal="center" vertical="center" wrapText="1"/>
    </xf>
    <xf numFmtId="0" fontId="11" fillId="3" borderId="17" xfId="1" applyFont="1" applyFill="1" applyBorder="1" applyAlignment="1">
      <alignment horizontal="center" vertical="center" wrapText="1"/>
    </xf>
    <xf numFmtId="0" fontId="11" fillId="3" borderId="33" xfId="1" applyFont="1" applyFill="1" applyBorder="1" applyAlignment="1">
      <alignment horizontal="center" vertical="center" wrapText="1"/>
    </xf>
    <xf numFmtId="0" fontId="11" fillId="3" borderId="35" xfId="1" applyFont="1" applyFill="1" applyBorder="1" applyAlignment="1">
      <alignment horizontal="center" vertical="center" wrapText="1"/>
    </xf>
    <xf numFmtId="0" fontId="11" fillId="3" borderId="36" xfId="1" applyFont="1" applyFill="1" applyBorder="1" applyAlignment="1">
      <alignment horizontal="center" vertical="center" wrapText="1"/>
    </xf>
    <xf numFmtId="0" fontId="11" fillId="3" borderId="18" xfId="1" applyFont="1" applyFill="1" applyBorder="1" applyAlignment="1">
      <alignment horizontal="center" vertical="center" wrapText="1"/>
    </xf>
    <xf numFmtId="0" fontId="1" fillId="2" borderId="16" xfId="1" applyFill="1" applyBorder="1" applyAlignment="1">
      <alignment horizontal="left" vertical="center" wrapText="1" indent="1"/>
    </xf>
    <xf numFmtId="0" fontId="1" fillId="2" borderId="25" xfId="1" applyFill="1" applyBorder="1" applyAlignment="1">
      <alignment horizontal="left" vertical="center" wrapText="1" indent="1"/>
    </xf>
    <xf numFmtId="0" fontId="1" fillId="2" borderId="19" xfId="1" applyFill="1" applyBorder="1" applyAlignment="1">
      <alignment horizontal="left" vertical="center" wrapText="1" indent="1"/>
    </xf>
    <xf numFmtId="0" fontId="1" fillId="2" borderId="21" xfId="1" applyFill="1" applyBorder="1" applyAlignment="1">
      <alignment horizontal="left" vertical="center" wrapText="1" indent="1"/>
    </xf>
    <xf numFmtId="0" fontId="1" fillId="2" borderId="14" xfId="1" applyFill="1" applyBorder="1" applyAlignment="1">
      <alignment horizontal="left" vertical="center" wrapText="1" indent="1"/>
    </xf>
    <xf numFmtId="0" fontId="1" fillId="5" borderId="3" xfId="1" applyFill="1" applyBorder="1" applyAlignment="1">
      <alignment horizontal="left" vertical="center" wrapText="1"/>
    </xf>
    <xf numFmtId="0" fontId="1" fillId="5" borderId="5" xfId="1" applyFill="1" applyBorder="1" applyAlignment="1">
      <alignment horizontal="left" vertical="center" wrapText="1"/>
    </xf>
    <xf numFmtId="0" fontId="1" fillId="5" borderId="7" xfId="1" applyFill="1" applyBorder="1" applyAlignment="1">
      <alignment horizontal="left" vertical="center" wrapText="1"/>
    </xf>
    <xf numFmtId="0" fontId="1" fillId="5" borderId="16" xfId="1" applyFill="1" applyBorder="1" applyAlignment="1">
      <alignment horizontal="left" vertical="center" wrapText="1"/>
    </xf>
    <xf numFmtId="0" fontId="1" fillId="5" borderId="14" xfId="1" applyFill="1" applyBorder="1" applyAlignment="1">
      <alignment horizontal="left" vertical="center" wrapText="1"/>
    </xf>
    <xf numFmtId="0" fontId="1" fillId="5" borderId="19" xfId="1" applyFill="1" applyBorder="1" applyAlignment="1">
      <alignment horizontal="left" vertical="center" wrapText="1"/>
    </xf>
    <xf numFmtId="0" fontId="1" fillId="5" borderId="19" xfId="1" applyFill="1" applyBorder="1" applyAlignment="1">
      <alignment horizontal="left" vertical="center" wrapText="1" indent="1"/>
    </xf>
    <xf numFmtId="0" fontId="1" fillId="2" borderId="6" xfId="1" applyFill="1" applyBorder="1" applyAlignment="1">
      <alignment horizontal="left" vertical="center" wrapText="1"/>
    </xf>
    <xf numFmtId="0" fontId="8" fillId="0" borderId="0" xfId="0" applyFont="1" applyAlignment="1">
      <alignment vertical="center"/>
    </xf>
    <xf numFmtId="0" fontId="0" fillId="0" borderId="0" xfId="0" applyAlignment="1">
      <alignment vertical="center"/>
    </xf>
    <xf numFmtId="0" fontId="9" fillId="5" borderId="26" xfId="0" applyFont="1" applyFill="1" applyBorder="1" applyAlignment="1">
      <alignment horizontal="left" vertical="center" indent="1"/>
    </xf>
    <xf numFmtId="0" fontId="9" fillId="5" borderId="27" xfId="0" applyFont="1" applyFill="1" applyBorder="1" applyAlignment="1">
      <alignment horizontal="left" vertical="center" indent="1"/>
    </xf>
    <xf numFmtId="0" fontId="8" fillId="5" borderId="28" xfId="0" applyFont="1" applyFill="1" applyBorder="1"/>
    <xf numFmtId="0" fontId="11" fillId="3" borderId="40" xfId="1" applyFont="1" applyFill="1" applyBorder="1" applyAlignment="1">
      <alignment horizontal="center" vertical="center" wrapText="1"/>
    </xf>
    <xf numFmtId="0" fontId="11" fillId="3" borderId="41" xfId="1"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 fillId="5" borderId="7" xfId="1" applyFill="1" applyBorder="1" applyAlignment="1">
      <alignment horizontal="left" vertical="center" wrapText="1" indent="1"/>
    </xf>
    <xf numFmtId="0" fontId="1" fillId="5" borderId="52" xfId="1" applyFill="1" applyBorder="1" applyAlignment="1">
      <alignment horizontal="left" vertical="center" wrapText="1" indent="1"/>
    </xf>
    <xf numFmtId="0" fontId="1" fillId="5" borderId="48" xfId="1" applyFill="1" applyBorder="1" applyAlignment="1">
      <alignment horizontal="left" vertical="center" wrapText="1" indent="1"/>
    </xf>
    <xf numFmtId="0" fontId="1" fillId="5" borderId="51" xfId="1" applyFill="1" applyBorder="1" applyAlignment="1">
      <alignment horizontal="left" vertical="center" wrapText="1" indent="1"/>
    </xf>
    <xf numFmtId="0" fontId="1" fillId="2" borderId="50" xfId="1" applyFill="1" applyBorder="1" applyAlignment="1">
      <alignment horizontal="left" vertical="center" wrapText="1" indent="1"/>
    </xf>
    <xf numFmtId="0" fontId="1" fillId="2" borderId="48" xfId="1" applyFill="1" applyBorder="1" applyAlignment="1">
      <alignment horizontal="left" vertical="center" wrapText="1" indent="1"/>
    </xf>
    <xf numFmtId="0" fontId="1" fillId="2" borderId="7" xfId="1" applyFill="1" applyBorder="1" applyAlignment="1">
      <alignment horizontal="left" vertical="center" wrapText="1" indent="1"/>
    </xf>
    <xf numFmtId="0" fontId="1" fillId="5" borderId="49" xfId="1" applyFill="1" applyBorder="1" applyAlignment="1">
      <alignment horizontal="left" vertical="center" wrapText="1" indent="1"/>
    </xf>
    <xf numFmtId="0" fontId="1" fillId="2" borderId="49" xfId="1" applyFill="1" applyBorder="1" applyAlignment="1">
      <alignment horizontal="left" vertical="center" wrapText="1" indent="1"/>
    </xf>
    <xf numFmtId="0" fontId="1" fillId="2" borderId="52" xfId="1" applyFill="1" applyBorder="1" applyAlignment="1">
      <alignment horizontal="left" vertical="center" wrapText="1" indent="1"/>
    </xf>
    <xf numFmtId="0" fontId="13" fillId="0" borderId="0" xfId="0" applyFont="1"/>
    <xf numFmtId="0" fontId="14" fillId="0" borderId="0" xfId="0" applyFont="1" applyAlignment="1">
      <alignment horizontal="left" vertical="center"/>
    </xf>
    <xf numFmtId="0" fontId="1" fillId="2" borderId="5" xfId="1" applyFill="1" applyBorder="1" applyAlignment="1">
      <alignment horizontal="left" vertical="center" wrapText="1" indent="1"/>
    </xf>
    <xf numFmtId="0" fontId="1" fillId="5" borderId="3" xfId="1" applyFill="1" applyBorder="1" applyAlignment="1">
      <alignment horizontal="left" vertical="center" wrapText="1" indent="1"/>
    </xf>
    <xf numFmtId="0" fontId="1" fillId="5" borderId="5" xfId="1" applyFill="1" applyBorder="1" applyAlignment="1">
      <alignment horizontal="left" vertical="center" wrapText="1" indent="1"/>
    </xf>
    <xf numFmtId="0" fontId="1" fillId="2" borderId="8" xfId="1" applyFill="1" applyBorder="1" applyAlignment="1">
      <alignment horizontal="left" vertical="center" wrapText="1" indent="1"/>
    </xf>
    <xf numFmtId="0" fontId="1" fillId="2" borderId="3" xfId="1" applyFill="1" applyBorder="1" applyAlignment="1">
      <alignment horizontal="left" vertical="center" wrapText="1" indent="1"/>
    </xf>
    <xf numFmtId="0" fontId="16" fillId="0" borderId="0" xfId="0" applyFont="1" applyAlignment="1">
      <alignment vertical="center"/>
    </xf>
    <xf numFmtId="0" fontId="12" fillId="0" borderId="0" xfId="0" applyFont="1" applyAlignment="1">
      <alignment horizontal="left" vertical="top"/>
    </xf>
    <xf numFmtId="0" fontId="15" fillId="0" borderId="0" xfId="0" applyFont="1" applyAlignment="1">
      <alignment horizontal="left" vertical="top" wrapText="1" indent="1"/>
    </xf>
    <xf numFmtId="0" fontId="12" fillId="0" borderId="0" xfId="0" applyFont="1" applyAlignment="1">
      <alignment horizontal="left" vertical="top" indent="1"/>
    </xf>
    <xf numFmtId="0" fontId="0" fillId="0" borderId="54" xfId="0" applyBorder="1"/>
    <xf numFmtId="0" fontId="18" fillId="0" borderId="11" xfId="0" applyFont="1" applyBorder="1" applyAlignment="1">
      <alignment horizontal="left" vertical="top" indent="1"/>
    </xf>
    <xf numFmtId="0" fontId="21" fillId="0" borderId="0" xfId="0" applyFont="1" applyAlignment="1">
      <alignment horizontal="left" vertical="top"/>
    </xf>
    <xf numFmtId="0" fontId="8" fillId="0" borderId="54" xfId="0" applyFont="1" applyBorder="1"/>
    <xf numFmtId="0" fontId="19" fillId="0" borderId="11" xfId="0" applyFont="1" applyBorder="1" applyAlignment="1">
      <alignment horizontal="left" vertical="center" wrapText="1" indent="1"/>
    </xf>
    <xf numFmtId="0" fontId="8" fillId="0" borderId="0" xfId="0" applyFont="1" applyAlignment="1">
      <alignment horizontal="left" vertical="center" indent="1"/>
    </xf>
    <xf numFmtId="0" fontId="22" fillId="0" borderId="54" xfId="0" applyFont="1" applyBorder="1" applyAlignment="1">
      <alignment horizontal="left" vertical="top"/>
    </xf>
    <xf numFmtId="0" fontId="1" fillId="2" borderId="15" xfId="1" applyFill="1" applyBorder="1" applyAlignment="1">
      <alignment horizontal="right" vertical="center" wrapText="1" indent="1"/>
    </xf>
    <xf numFmtId="0" fontId="4" fillId="4" borderId="11" xfId="1" applyFont="1" applyFill="1" applyBorder="1" applyAlignment="1">
      <alignment horizontal="right" vertical="center" wrapText="1" indent="1"/>
    </xf>
    <xf numFmtId="0" fontId="1" fillId="2" borderId="17" xfId="1" applyFill="1" applyBorder="1" applyAlignment="1">
      <alignment horizontal="right" vertical="center" wrapText="1" indent="1"/>
    </xf>
    <xf numFmtId="0" fontId="4" fillId="4" borderId="18" xfId="1" applyFont="1" applyFill="1" applyBorder="1" applyAlignment="1">
      <alignment horizontal="right" vertical="center" wrapText="1" indent="1"/>
    </xf>
    <xf numFmtId="3" fontId="1" fillId="2" borderId="12" xfId="1" applyNumberFormat="1" applyFill="1" applyBorder="1" applyAlignment="1">
      <alignment horizontal="right" vertical="center" wrapText="1" indent="1"/>
    </xf>
    <xf numFmtId="3" fontId="4" fillId="4" borderId="13" xfId="1" applyNumberFormat="1" applyFont="1" applyFill="1" applyBorder="1" applyAlignment="1">
      <alignment horizontal="right" vertical="center" wrapText="1" indent="1"/>
    </xf>
    <xf numFmtId="3" fontId="1" fillId="2" borderId="15" xfId="1" applyNumberFormat="1" applyFill="1" applyBorder="1" applyAlignment="1">
      <alignment horizontal="right" vertical="center" wrapText="1" indent="1"/>
    </xf>
    <xf numFmtId="3" fontId="4" fillId="4" borderId="11" xfId="1" applyNumberFormat="1" applyFont="1" applyFill="1" applyBorder="1" applyAlignment="1">
      <alignment horizontal="right" vertical="center" wrapText="1" indent="1"/>
    </xf>
    <xf numFmtId="164" fontId="1" fillId="2" borderId="11" xfId="2" applyNumberFormat="1" applyFont="1" applyFill="1" applyBorder="1" applyAlignment="1">
      <alignment horizontal="right" vertical="center" wrapText="1" indent="1"/>
    </xf>
    <xf numFmtId="164" fontId="1" fillId="2" borderId="17" xfId="2" applyNumberFormat="1" applyFont="1" applyFill="1" applyBorder="1" applyAlignment="1">
      <alignment horizontal="right" vertical="center" wrapText="1" indent="1"/>
    </xf>
    <xf numFmtId="164" fontId="1" fillId="2" borderId="18" xfId="2" applyNumberFormat="1" applyFont="1" applyFill="1" applyBorder="1" applyAlignment="1">
      <alignment horizontal="right" vertical="center" wrapText="1" indent="1"/>
    </xf>
    <xf numFmtId="164" fontId="1" fillId="5" borderId="12" xfId="2" applyNumberFormat="1" applyFont="1" applyFill="1" applyBorder="1" applyAlignment="1">
      <alignment horizontal="right" vertical="center" wrapText="1" indent="1"/>
    </xf>
    <xf numFmtId="164" fontId="1" fillId="5" borderId="13" xfId="2" applyNumberFormat="1" applyFont="1" applyFill="1" applyBorder="1" applyAlignment="1">
      <alignment horizontal="right" vertical="center" wrapText="1" indent="1"/>
    </xf>
    <xf numFmtId="164" fontId="1" fillId="5" borderId="15" xfId="2" applyNumberFormat="1" applyFont="1" applyFill="1" applyBorder="1" applyAlignment="1">
      <alignment horizontal="right" vertical="center" wrapText="1" indent="1"/>
    </xf>
    <xf numFmtId="164" fontId="1" fillId="5" borderId="11" xfId="2" applyNumberFormat="1" applyFont="1" applyFill="1" applyBorder="1" applyAlignment="1">
      <alignment horizontal="right" vertical="center" wrapText="1" indent="1"/>
    </xf>
    <xf numFmtId="164" fontId="1" fillId="5" borderId="44" xfId="2" applyNumberFormat="1" applyFont="1" applyFill="1" applyBorder="1" applyAlignment="1">
      <alignment horizontal="right" vertical="center" wrapText="1" indent="1"/>
    </xf>
    <xf numFmtId="164" fontId="1" fillId="5" borderId="17" xfId="2" applyNumberFormat="1" applyFont="1" applyFill="1" applyBorder="1" applyAlignment="1">
      <alignment horizontal="right" vertical="center" wrapText="1" indent="1"/>
    </xf>
    <xf numFmtId="164" fontId="1" fillId="5" borderId="18" xfId="2" applyNumberFormat="1" applyFont="1" applyFill="1" applyBorder="1" applyAlignment="1">
      <alignment horizontal="right" vertical="center" wrapText="1" indent="1"/>
    </xf>
    <xf numFmtId="164" fontId="1" fillId="5" borderId="39" xfId="2" applyNumberFormat="1" applyFont="1" applyFill="1" applyBorder="1" applyAlignment="1">
      <alignment horizontal="right" vertical="center" wrapText="1" indent="1"/>
    </xf>
    <xf numFmtId="164" fontId="1" fillId="5" borderId="34" xfId="2" applyNumberFormat="1" applyFont="1" applyFill="1" applyBorder="1" applyAlignment="1">
      <alignment horizontal="right" vertical="center" wrapText="1" indent="1"/>
    </xf>
    <xf numFmtId="164" fontId="1" fillId="5" borderId="47" xfId="2" applyNumberFormat="1" applyFont="1" applyFill="1" applyBorder="1" applyAlignment="1">
      <alignment horizontal="right" vertical="center" wrapText="1" indent="1"/>
    </xf>
    <xf numFmtId="164" fontId="1" fillId="5" borderId="53" xfId="2" applyNumberFormat="1" applyFont="1" applyFill="1" applyBorder="1" applyAlignment="1">
      <alignment horizontal="right" vertical="center" wrapText="1" indent="1"/>
    </xf>
    <xf numFmtId="164" fontId="1" fillId="2" borderId="38" xfId="2" applyNumberFormat="1" applyFont="1" applyFill="1" applyBorder="1" applyAlignment="1">
      <alignment horizontal="right" vertical="center" wrapText="1" indent="1"/>
    </xf>
    <xf numFmtId="164" fontId="1" fillId="2" borderId="13" xfId="2" applyNumberFormat="1" applyFont="1" applyFill="1" applyBorder="1" applyAlignment="1">
      <alignment horizontal="right" vertical="center" wrapText="1" indent="1"/>
    </xf>
    <xf numFmtId="164" fontId="1" fillId="2" borderId="34" xfId="2" applyNumberFormat="1" applyFont="1" applyFill="1" applyBorder="1" applyAlignment="1">
      <alignment horizontal="right" vertical="center" wrapText="1" indent="1"/>
    </xf>
    <xf numFmtId="164" fontId="1" fillId="2" borderId="47" xfId="2" applyNumberFormat="1" applyFont="1" applyFill="1" applyBorder="1" applyAlignment="1">
      <alignment horizontal="right" vertical="center" wrapText="1" indent="1"/>
    </xf>
    <xf numFmtId="164" fontId="1" fillId="2" borderId="53" xfId="2" applyNumberFormat="1" applyFont="1" applyFill="1" applyBorder="1" applyAlignment="1">
      <alignment horizontal="right" vertical="center" wrapText="1" indent="1"/>
    </xf>
    <xf numFmtId="164" fontId="1" fillId="5" borderId="38" xfId="2" applyNumberFormat="1" applyFont="1" applyFill="1" applyBorder="1" applyAlignment="1">
      <alignment horizontal="right" vertical="center" wrapText="1" indent="1"/>
    </xf>
    <xf numFmtId="164" fontId="1" fillId="5" borderId="45" xfId="2" applyNumberFormat="1" applyFont="1" applyFill="1" applyBorder="1" applyAlignment="1">
      <alignment horizontal="right" vertical="center" wrapText="1" indent="1"/>
    </xf>
    <xf numFmtId="164" fontId="1" fillId="5" borderId="43" xfId="2" applyNumberFormat="1" applyFont="1" applyFill="1" applyBorder="1" applyAlignment="1">
      <alignment horizontal="right" vertical="center" wrapText="1" indent="1"/>
    </xf>
    <xf numFmtId="164" fontId="1" fillId="5" borderId="46" xfId="2" applyNumberFormat="1" applyFont="1" applyFill="1" applyBorder="1" applyAlignment="1">
      <alignment horizontal="right" vertical="center" wrapText="1" indent="1"/>
    </xf>
    <xf numFmtId="164" fontId="1" fillId="2" borderId="12" xfId="2" applyNumberFormat="1" applyFont="1" applyFill="1" applyBorder="1" applyAlignment="1">
      <alignment horizontal="right" vertical="center" wrapText="1" indent="1"/>
    </xf>
    <xf numFmtId="164" fontId="4" fillId="4" borderId="13" xfId="2" applyNumberFormat="1" applyFont="1" applyFill="1" applyBorder="1" applyAlignment="1">
      <alignment horizontal="right" vertical="center" wrapText="1" indent="1"/>
    </xf>
    <xf numFmtId="164" fontId="4" fillId="4" borderId="14" xfId="2" applyNumberFormat="1" applyFont="1" applyFill="1" applyBorder="1" applyAlignment="1">
      <alignment horizontal="right" vertical="center" wrapText="1" indent="1"/>
    </xf>
    <xf numFmtId="164" fontId="1" fillId="2" borderId="15" xfId="2" applyNumberFormat="1" applyFont="1" applyFill="1" applyBorder="1" applyAlignment="1">
      <alignment horizontal="right" vertical="center" wrapText="1" indent="1"/>
    </xf>
    <xf numFmtId="164" fontId="4" fillId="4" borderId="11" xfId="2" applyNumberFormat="1" applyFont="1" applyFill="1" applyBorder="1" applyAlignment="1">
      <alignment horizontal="right" vertical="center" wrapText="1" indent="1"/>
    </xf>
    <xf numFmtId="164" fontId="4" fillId="4" borderId="16" xfId="2" applyNumberFormat="1" applyFont="1" applyFill="1" applyBorder="1" applyAlignment="1">
      <alignment horizontal="right" vertical="center" wrapText="1" indent="1"/>
    </xf>
    <xf numFmtId="164" fontId="4" fillId="4" borderId="20" xfId="2" applyNumberFormat="1" applyFont="1" applyFill="1" applyBorder="1" applyAlignment="1">
      <alignment horizontal="right" vertical="center" wrapText="1" indent="1"/>
    </xf>
    <xf numFmtId="164" fontId="4" fillId="4" borderId="21" xfId="2" applyNumberFormat="1" applyFont="1" applyFill="1" applyBorder="1" applyAlignment="1">
      <alignment horizontal="right" vertical="center" wrapText="1" indent="1"/>
    </xf>
    <xf numFmtId="164" fontId="1" fillId="2" borderId="22" xfId="2" applyNumberFormat="1" applyFont="1" applyFill="1" applyBorder="1" applyAlignment="1">
      <alignment horizontal="right" vertical="center" wrapText="1" indent="1"/>
    </xf>
    <xf numFmtId="164" fontId="4" fillId="4" borderId="34" xfId="2" applyNumberFormat="1" applyFont="1" applyFill="1" applyBorder="1" applyAlignment="1">
      <alignment horizontal="right" vertical="center" wrapText="1" indent="1"/>
    </xf>
    <xf numFmtId="164" fontId="4" fillId="4" borderId="25" xfId="2" applyNumberFormat="1" applyFont="1" applyFill="1" applyBorder="1" applyAlignment="1">
      <alignment horizontal="right" vertical="center" wrapText="1" indent="1"/>
    </xf>
    <xf numFmtId="1" fontId="1" fillId="2" borderId="15" xfId="2" applyNumberFormat="1" applyFont="1" applyFill="1" applyBorder="1" applyAlignment="1">
      <alignment horizontal="right" vertical="center" wrapText="1" indent="1"/>
    </xf>
    <xf numFmtId="1" fontId="4" fillId="4" borderId="20" xfId="2" applyNumberFormat="1" applyFont="1" applyFill="1" applyBorder="1" applyAlignment="1">
      <alignment horizontal="right" vertical="center" wrapText="1" indent="1"/>
    </xf>
    <xf numFmtId="1" fontId="4" fillId="4" borderId="21" xfId="2" applyNumberFormat="1" applyFont="1" applyFill="1" applyBorder="1" applyAlignment="1">
      <alignment horizontal="right" vertical="center" wrapText="1" indent="1"/>
    </xf>
    <xf numFmtId="1" fontId="4" fillId="4" borderId="11" xfId="2" applyNumberFormat="1" applyFont="1" applyFill="1" applyBorder="1" applyAlignment="1">
      <alignment horizontal="right" vertical="center" wrapText="1" indent="1"/>
    </xf>
    <xf numFmtId="1" fontId="4" fillId="4" borderId="16" xfId="2" applyNumberFormat="1" applyFont="1" applyFill="1" applyBorder="1" applyAlignment="1">
      <alignment horizontal="right" vertical="center" wrapText="1" indent="1"/>
    </xf>
    <xf numFmtId="1" fontId="1" fillId="2" borderId="17" xfId="2" applyNumberFormat="1" applyFont="1" applyFill="1" applyBorder="1" applyAlignment="1">
      <alignment horizontal="right" vertical="center" wrapText="1" indent="1"/>
    </xf>
    <xf numFmtId="1" fontId="4" fillId="4" borderId="18" xfId="2" applyNumberFormat="1" applyFont="1" applyFill="1" applyBorder="1" applyAlignment="1">
      <alignment horizontal="right" vertical="center" wrapText="1" indent="1"/>
    </xf>
    <xf numFmtId="1" fontId="4" fillId="4" borderId="19" xfId="2" applyNumberFormat="1" applyFont="1" applyFill="1" applyBorder="1" applyAlignment="1">
      <alignment horizontal="right" vertical="center" wrapText="1" indent="1"/>
    </xf>
    <xf numFmtId="1" fontId="1" fillId="2" borderId="47" xfId="2" applyNumberFormat="1" applyFont="1" applyFill="1" applyBorder="1" applyAlignment="1">
      <alignment horizontal="right" vertical="center" wrapText="1" indent="1"/>
    </xf>
    <xf numFmtId="1" fontId="1" fillId="2" borderId="11" xfId="2" applyNumberFormat="1" applyFont="1" applyFill="1" applyBorder="1" applyAlignment="1">
      <alignment horizontal="right" vertical="center" wrapText="1" indent="1"/>
    </xf>
    <xf numFmtId="1" fontId="1" fillId="5" borderId="47" xfId="2" applyNumberFormat="1" applyFont="1" applyFill="1" applyBorder="1" applyAlignment="1">
      <alignment horizontal="right" vertical="center" wrapText="1" indent="1"/>
    </xf>
    <xf numFmtId="1" fontId="1" fillId="5" borderId="43" xfId="2" applyNumberFormat="1" applyFont="1" applyFill="1" applyBorder="1" applyAlignment="1">
      <alignment horizontal="right" vertical="center" wrapText="1" indent="1"/>
    </xf>
    <xf numFmtId="1" fontId="1" fillId="5" borderId="11" xfId="2" applyNumberFormat="1" applyFont="1" applyFill="1" applyBorder="1" applyAlignment="1">
      <alignment horizontal="right" vertical="center" wrapText="1" indent="1"/>
    </xf>
    <xf numFmtId="0" fontId="1" fillId="2" borderId="53" xfId="1" applyFill="1" applyBorder="1" applyAlignment="1">
      <alignment horizontal="left" vertical="center" wrapText="1" indent="1"/>
    </xf>
    <xf numFmtId="0" fontId="1" fillId="2" borderId="51" xfId="1" applyFill="1" applyBorder="1" applyAlignment="1">
      <alignment horizontal="left" vertical="center" wrapText="1"/>
    </xf>
    <xf numFmtId="1" fontId="1" fillId="5" borderId="14" xfId="1" applyNumberFormat="1" applyFill="1" applyBorder="1" applyAlignment="1">
      <alignment horizontal="left" vertical="center" wrapText="1"/>
    </xf>
    <xf numFmtId="1" fontId="1" fillId="5" borderId="16" xfId="1" applyNumberFormat="1" applyFill="1" applyBorder="1" applyAlignment="1">
      <alignment horizontal="left" vertical="center" wrapText="1"/>
    </xf>
    <xf numFmtId="1" fontId="1" fillId="5" borderId="19" xfId="1" applyNumberFormat="1" applyFill="1" applyBorder="1" applyAlignment="1">
      <alignment horizontal="left" vertical="center" wrapText="1"/>
    </xf>
    <xf numFmtId="1" fontId="4" fillId="4" borderId="11" xfId="1" applyNumberFormat="1" applyFont="1" applyFill="1" applyBorder="1" applyAlignment="1">
      <alignment horizontal="right" vertical="center" wrapText="1" indent="1"/>
    </xf>
    <xf numFmtId="1" fontId="1" fillId="5" borderId="15" xfId="2" applyNumberFormat="1" applyFont="1" applyFill="1" applyBorder="1" applyAlignment="1">
      <alignment horizontal="right" vertical="center" wrapText="1" indent="1"/>
    </xf>
    <xf numFmtId="1" fontId="1" fillId="5" borderId="17" xfId="2" applyNumberFormat="1" applyFont="1" applyFill="1" applyBorder="1" applyAlignment="1">
      <alignment horizontal="right" vertical="center" wrapText="1" indent="1"/>
    </xf>
    <xf numFmtId="1" fontId="1" fillId="2" borderId="15" xfId="1" applyNumberFormat="1" applyFill="1" applyBorder="1" applyAlignment="1">
      <alignment horizontal="right" vertical="center" wrapText="1" indent="1"/>
    </xf>
    <xf numFmtId="0" fontId="1" fillId="2" borderId="6" xfId="1" applyFill="1" applyBorder="1" applyAlignment="1">
      <alignment horizontal="left" vertical="center" wrapText="1" indent="1"/>
    </xf>
    <xf numFmtId="164" fontId="4" fillId="4" borderId="18" xfId="2" applyNumberFormat="1" applyFont="1" applyFill="1" applyBorder="1" applyAlignment="1">
      <alignment horizontal="right" vertical="center" wrapText="1" indent="1"/>
    </xf>
    <xf numFmtId="0" fontId="1" fillId="6" borderId="52" xfId="0" applyFont="1" applyFill="1" applyBorder="1" applyAlignment="1">
      <alignment wrapText="1"/>
    </xf>
    <xf numFmtId="0" fontId="1" fillId="6" borderId="29" xfId="0" applyFont="1" applyFill="1" applyBorder="1" applyAlignment="1">
      <alignment wrapText="1"/>
    </xf>
    <xf numFmtId="0" fontId="1" fillId="9" borderId="49" xfId="0" applyFont="1" applyFill="1" applyBorder="1" applyAlignment="1">
      <alignment wrapText="1"/>
    </xf>
    <xf numFmtId="0" fontId="1" fillId="9" borderId="52" xfId="0" applyFont="1" applyFill="1" applyBorder="1" applyAlignment="1">
      <alignment wrapText="1"/>
    </xf>
    <xf numFmtId="0" fontId="1" fillId="9" borderId="31" xfId="0" applyFont="1" applyFill="1" applyBorder="1" applyAlignment="1">
      <alignment wrapText="1"/>
    </xf>
    <xf numFmtId="0" fontId="1" fillId="6" borderId="31" xfId="0" applyFont="1" applyFill="1" applyBorder="1" applyAlignment="1">
      <alignment wrapText="1"/>
    </xf>
    <xf numFmtId="0" fontId="1" fillId="6" borderId="3" xfId="0" applyFont="1" applyFill="1" applyBorder="1" applyAlignment="1">
      <alignment wrapText="1"/>
    </xf>
    <xf numFmtId="0" fontId="1" fillId="6" borderId="8" xfId="0" applyFont="1" applyFill="1" applyBorder="1" applyAlignment="1">
      <alignment wrapText="1"/>
    </xf>
    <xf numFmtId="0" fontId="1" fillId="6" borderId="4" xfId="0" applyFont="1" applyFill="1" applyBorder="1" applyAlignment="1">
      <alignment wrapText="1"/>
    </xf>
    <xf numFmtId="0" fontId="1" fillId="6" borderId="7" xfId="0" applyFont="1" applyFill="1" applyBorder="1" applyAlignment="1">
      <alignment wrapText="1"/>
    </xf>
    <xf numFmtId="0" fontId="1" fillId="5" borderId="16" xfId="1" applyFill="1" applyBorder="1" applyAlignment="1">
      <alignment horizontal="left" vertical="center" wrapText="1" indent="1"/>
    </xf>
    <xf numFmtId="3" fontId="1" fillId="5" borderId="12" xfId="1" applyNumberFormat="1" applyFill="1" applyBorder="1" applyAlignment="1">
      <alignment horizontal="right" vertical="center" wrapText="1" indent="1"/>
    </xf>
    <xf numFmtId="3" fontId="1" fillId="5" borderId="15" xfId="1" applyNumberFormat="1" applyFill="1" applyBorder="1" applyAlignment="1">
      <alignment horizontal="right" vertical="center" wrapText="1" indent="1"/>
    </xf>
    <xf numFmtId="0" fontId="1" fillId="5" borderId="15" xfId="1" applyFill="1" applyBorder="1" applyAlignment="1">
      <alignment horizontal="right" vertical="center" wrapText="1" indent="1"/>
    </xf>
    <xf numFmtId="0" fontId="1" fillId="5" borderId="17" xfId="1" applyFill="1" applyBorder="1" applyAlignment="1">
      <alignment horizontal="right" vertical="center" wrapText="1" indent="1"/>
    </xf>
    <xf numFmtId="164" fontId="1" fillId="5" borderId="62" xfId="2" applyNumberFormat="1" applyFont="1" applyFill="1" applyBorder="1" applyAlignment="1">
      <alignment horizontal="right" vertical="center" wrapText="1" indent="1"/>
    </xf>
    <xf numFmtId="164" fontId="1" fillId="5" borderId="63" xfId="2" applyNumberFormat="1" applyFont="1" applyFill="1" applyBorder="1" applyAlignment="1">
      <alignment horizontal="right" vertical="center" wrapText="1" indent="1"/>
    </xf>
    <xf numFmtId="164" fontId="1" fillId="5" borderId="64" xfId="2" applyNumberFormat="1" applyFont="1" applyFill="1" applyBorder="1" applyAlignment="1">
      <alignment horizontal="right" vertical="center" wrapText="1" indent="1"/>
    </xf>
    <xf numFmtId="0" fontId="1" fillId="5" borderId="65" xfId="1" applyFill="1" applyBorder="1" applyAlignment="1">
      <alignment horizontal="left" vertical="center" wrapText="1" indent="1"/>
    </xf>
    <xf numFmtId="164" fontId="1" fillId="5" borderId="66" xfId="2" applyNumberFormat="1" applyFont="1" applyFill="1" applyBorder="1" applyAlignment="1">
      <alignment horizontal="right" vertical="center" wrapText="1" indent="1"/>
    </xf>
    <xf numFmtId="0" fontId="1" fillId="5" borderId="67" xfId="1" applyFill="1" applyBorder="1" applyAlignment="1">
      <alignment horizontal="left" vertical="center" wrapText="1" indent="1"/>
    </xf>
    <xf numFmtId="1" fontId="1" fillId="5" borderId="66" xfId="2" applyNumberFormat="1" applyFont="1" applyFill="1" applyBorder="1" applyAlignment="1">
      <alignment horizontal="right" vertical="center" wrapText="1" indent="1"/>
    </xf>
    <xf numFmtId="164" fontId="1" fillId="5" borderId="68" xfId="2" applyNumberFormat="1" applyFont="1" applyFill="1" applyBorder="1" applyAlignment="1">
      <alignment horizontal="right" vertical="center" wrapText="1" indent="1"/>
    </xf>
    <xf numFmtId="164" fontId="1" fillId="5" borderId="69" xfId="2" applyNumberFormat="1" applyFont="1" applyFill="1" applyBorder="1" applyAlignment="1">
      <alignment horizontal="right" vertical="center" wrapText="1" indent="1"/>
    </xf>
    <xf numFmtId="164" fontId="1" fillId="5" borderId="70" xfId="2" applyNumberFormat="1" applyFont="1" applyFill="1" applyBorder="1" applyAlignment="1">
      <alignment horizontal="right" vertical="center" wrapText="1" indent="1"/>
    </xf>
    <xf numFmtId="0" fontId="1" fillId="5" borderId="71" xfId="1" applyFill="1" applyBorder="1" applyAlignment="1">
      <alignment horizontal="left" vertical="center" wrapText="1" indent="1"/>
    </xf>
    <xf numFmtId="164" fontId="1" fillId="6" borderId="55" xfId="2" applyNumberFormat="1" applyFont="1" applyFill="1" applyBorder="1" applyAlignment="1">
      <alignment horizontal="right" wrapText="1" indent="1"/>
    </xf>
    <xf numFmtId="164" fontId="4" fillId="7" borderId="55" xfId="2" applyNumberFormat="1" applyFont="1" applyFill="1" applyBorder="1" applyAlignment="1">
      <alignment horizontal="right" wrapText="1" indent="1"/>
    </xf>
    <xf numFmtId="164" fontId="4" fillId="7" borderId="52" xfId="2" applyNumberFormat="1" applyFont="1" applyFill="1" applyBorder="1" applyAlignment="1">
      <alignment horizontal="right" wrapText="1" indent="1"/>
    </xf>
    <xf numFmtId="164" fontId="4" fillId="8" borderId="34" xfId="2" applyNumberFormat="1" applyFont="1" applyFill="1" applyBorder="1" applyAlignment="1">
      <alignment horizontal="right" wrapText="1" indent="1"/>
    </xf>
    <xf numFmtId="164" fontId="4" fillId="8" borderId="55" xfId="2" applyNumberFormat="1" applyFont="1" applyFill="1" applyBorder="1" applyAlignment="1">
      <alignment horizontal="right" wrapText="1" indent="1"/>
    </xf>
    <xf numFmtId="164" fontId="4" fillId="8" borderId="52" xfId="2" applyNumberFormat="1" applyFont="1" applyFill="1" applyBorder="1" applyAlignment="1">
      <alignment horizontal="right" wrapText="1" indent="1"/>
    </xf>
    <xf numFmtId="164" fontId="1" fillId="6" borderId="57" xfId="2" applyNumberFormat="1" applyFont="1" applyFill="1" applyBorder="1" applyAlignment="1">
      <alignment horizontal="right" wrapText="1" indent="1"/>
    </xf>
    <xf numFmtId="164" fontId="4" fillId="7" borderId="57" xfId="2" applyNumberFormat="1" applyFont="1" applyFill="1" applyBorder="1" applyAlignment="1">
      <alignment horizontal="right" wrapText="1" indent="1"/>
    </xf>
    <xf numFmtId="164" fontId="4" fillId="7" borderId="29" xfId="2" applyNumberFormat="1" applyFont="1" applyFill="1" applyBorder="1" applyAlignment="1">
      <alignment horizontal="right" wrapText="1" indent="1"/>
    </xf>
    <xf numFmtId="164" fontId="4" fillId="8" borderId="58" xfId="2" applyNumberFormat="1" applyFont="1" applyFill="1" applyBorder="1" applyAlignment="1">
      <alignment horizontal="right" wrapText="1" indent="1"/>
    </xf>
    <xf numFmtId="164" fontId="4" fillId="8" borderId="57" xfId="2" applyNumberFormat="1" applyFont="1" applyFill="1" applyBorder="1" applyAlignment="1">
      <alignment horizontal="right" wrapText="1" indent="1"/>
    </xf>
    <xf numFmtId="164" fontId="4" fillId="8" borderId="29" xfId="2" applyNumberFormat="1" applyFont="1" applyFill="1" applyBorder="1" applyAlignment="1">
      <alignment horizontal="right" wrapText="1" indent="1"/>
    </xf>
    <xf numFmtId="164" fontId="1" fillId="6" borderId="56" xfId="2" applyNumberFormat="1" applyFont="1" applyFill="1" applyBorder="1" applyAlignment="1">
      <alignment horizontal="right" wrapText="1" indent="1"/>
    </xf>
    <xf numFmtId="164" fontId="4" fillId="7" borderId="56" xfId="2" applyNumberFormat="1" applyFont="1" applyFill="1" applyBorder="1" applyAlignment="1">
      <alignment horizontal="right" wrapText="1" indent="1"/>
    </xf>
    <xf numFmtId="164" fontId="4" fillId="7" borderId="49" xfId="2" applyNumberFormat="1" applyFont="1" applyFill="1" applyBorder="1" applyAlignment="1">
      <alignment horizontal="right" wrapText="1" indent="1"/>
    </xf>
    <xf numFmtId="164" fontId="4" fillId="8" borderId="13" xfId="2" applyNumberFormat="1" applyFont="1" applyFill="1" applyBorder="1" applyAlignment="1">
      <alignment horizontal="right" wrapText="1" indent="1"/>
    </xf>
    <xf numFmtId="164" fontId="4" fillId="8" borderId="56" xfId="2" applyNumberFormat="1" applyFont="1" applyFill="1" applyBorder="1" applyAlignment="1">
      <alignment horizontal="right" wrapText="1" indent="1"/>
    </xf>
    <xf numFmtId="164" fontId="4" fillId="8" borderId="49" xfId="2" applyNumberFormat="1" applyFont="1" applyFill="1" applyBorder="1" applyAlignment="1">
      <alignment horizontal="right" wrapText="1" indent="1"/>
    </xf>
    <xf numFmtId="164" fontId="1" fillId="6" borderId="60" xfId="2" applyNumberFormat="1" applyFont="1" applyFill="1" applyBorder="1" applyAlignment="1">
      <alignment horizontal="right" wrapText="1" indent="1"/>
    </xf>
    <xf numFmtId="164" fontId="4" fillId="7" borderId="60" xfId="2" applyNumberFormat="1" applyFont="1" applyFill="1" applyBorder="1" applyAlignment="1">
      <alignment horizontal="right" wrapText="1" indent="1"/>
    </xf>
    <xf numFmtId="164" fontId="4" fillId="7" borderId="31" xfId="2" applyNumberFormat="1" applyFont="1" applyFill="1" applyBorder="1" applyAlignment="1">
      <alignment horizontal="right" wrapText="1" indent="1"/>
    </xf>
    <xf numFmtId="164" fontId="4" fillId="8" borderId="61" xfId="2" applyNumberFormat="1" applyFont="1" applyFill="1" applyBorder="1" applyAlignment="1">
      <alignment horizontal="right" wrapText="1" indent="1"/>
    </xf>
    <xf numFmtId="164" fontId="4" fillId="8" borderId="60" xfId="2" applyNumberFormat="1" applyFont="1" applyFill="1" applyBorder="1" applyAlignment="1">
      <alignment horizontal="right" wrapText="1" indent="1"/>
    </xf>
    <xf numFmtId="164" fontId="4" fillId="8" borderId="31" xfId="2" applyNumberFormat="1" applyFont="1" applyFill="1" applyBorder="1" applyAlignment="1">
      <alignment horizontal="right" wrapText="1" indent="1"/>
    </xf>
    <xf numFmtId="165" fontId="1" fillId="2" borderId="15" xfId="2" applyNumberFormat="1" applyFont="1" applyFill="1" applyBorder="1" applyAlignment="1">
      <alignment horizontal="right" vertical="center" wrapText="1" indent="1"/>
    </xf>
    <xf numFmtId="0" fontId="5" fillId="5" borderId="26" xfId="0" applyFont="1" applyFill="1" applyBorder="1" applyAlignment="1">
      <alignment horizontal="left" vertical="center" indent="1"/>
    </xf>
    <xf numFmtId="49" fontId="5" fillId="5" borderId="30" xfId="0" applyNumberFormat="1" applyFont="1" applyFill="1" applyBorder="1" applyAlignment="1">
      <alignment horizontal="left" vertical="center" indent="1"/>
    </xf>
    <xf numFmtId="49" fontId="5" fillId="5" borderId="32" xfId="0" applyNumberFormat="1" applyFont="1" applyFill="1" applyBorder="1" applyAlignment="1">
      <alignment horizontal="left" vertical="center" indent="1"/>
    </xf>
    <xf numFmtId="0" fontId="24" fillId="9" borderId="38" xfId="0" applyFont="1" applyFill="1" applyBorder="1" applyAlignment="1">
      <alignment wrapText="1"/>
    </xf>
    <xf numFmtId="0" fontId="1" fillId="9" borderId="38" xfId="0" applyFont="1" applyFill="1" applyBorder="1" applyAlignment="1">
      <alignment wrapText="1"/>
    </xf>
    <xf numFmtId="0" fontId="1" fillId="9" borderId="32" xfId="0" applyFont="1" applyFill="1" applyBorder="1" applyAlignment="1">
      <alignment wrapText="1"/>
    </xf>
    <xf numFmtId="1" fontId="1" fillId="6" borderId="55" xfId="2" applyNumberFormat="1" applyFont="1" applyFill="1" applyBorder="1" applyAlignment="1">
      <alignment horizontal="right" wrapText="1" indent="1"/>
    </xf>
    <xf numFmtId="1" fontId="4" fillId="7" borderId="55" xfId="2" applyNumberFormat="1" applyFont="1" applyFill="1" applyBorder="1" applyAlignment="1">
      <alignment horizontal="right" wrapText="1" indent="1"/>
    </xf>
    <xf numFmtId="1" fontId="4" fillId="7" borderId="52" xfId="2" applyNumberFormat="1" applyFont="1" applyFill="1" applyBorder="1" applyAlignment="1">
      <alignment horizontal="right" wrapText="1" indent="1"/>
    </xf>
    <xf numFmtId="1" fontId="4" fillId="8" borderId="34" xfId="2" applyNumberFormat="1" applyFont="1" applyFill="1" applyBorder="1" applyAlignment="1">
      <alignment horizontal="right" wrapText="1" indent="1"/>
    </xf>
    <xf numFmtId="1" fontId="4" fillId="8" borderId="55" xfId="2" applyNumberFormat="1" applyFont="1" applyFill="1" applyBorder="1" applyAlignment="1">
      <alignment horizontal="right" wrapText="1" indent="1"/>
    </xf>
    <xf numFmtId="1" fontId="4" fillId="8" borderId="52" xfId="2" applyNumberFormat="1" applyFont="1" applyFill="1" applyBorder="1" applyAlignment="1">
      <alignment horizontal="right" wrapText="1" indent="1"/>
    </xf>
    <xf numFmtId="1" fontId="1" fillId="6" borderId="60" xfId="2" applyNumberFormat="1" applyFont="1" applyFill="1" applyBorder="1" applyAlignment="1">
      <alignment horizontal="right" wrapText="1" indent="1"/>
    </xf>
    <xf numFmtId="1" fontId="4" fillId="7" borderId="60" xfId="2" applyNumberFormat="1" applyFont="1" applyFill="1" applyBorder="1" applyAlignment="1">
      <alignment horizontal="right" wrapText="1" indent="1"/>
    </xf>
    <xf numFmtId="1" fontId="4" fillId="7" borderId="31" xfId="2" applyNumberFormat="1" applyFont="1" applyFill="1" applyBorder="1" applyAlignment="1">
      <alignment horizontal="right" wrapText="1" indent="1"/>
    </xf>
    <xf numFmtId="1" fontId="4" fillId="8" borderId="61" xfId="2" applyNumberFormat="1" applyFont="1" applyFill="1" applyBorder="1" applyAlignment="1">
      <alignment horizontal="right" wrapText="1" indent="1"/>
    </xf>
    <xf numFmtId="1" fontId="4" fillId="8" borderId="60" xfId="2" applyNumberFormat="1" applyFont="1" applyFill="1" applyBorder="1" applyAlignment="1">
      <alignment horizontal="right" wrapText="1" indent="1"/>
    </xf>
    <xf numFmtId="1" fontId="4" fillId="8" borderId="31" xfId="2" applyNumberFormat="1" applyFont="1" applyFill="1" applyBorder="1" applyAlignment="1">
      <alignment horizontal="right" wrapText="1" indent="1"/>
    </xf>
    <xf numFmtId="1" fontId="1" fillId="6" borderId="57" xfId="2" applyNumberFormat="1" applyFont="1" applyFill="1" applyBorder="1" applyAlignment="1">
      <alignment horizontal="right" wrapText="1" indent="1"/>
    </xf>
    <xf numFmtId="1" fontId="4" fillId="7" borderId="57" xfId="2" applyNumberFormat="1" applyFont="1" applyFill="1" applyBorder="1" applyAlignment="1">
      <alignment horizontal="right" wrapText="1" indent="1"/>
    </xf>
    <xf numFmtId="1" fontId="4" fillId="7" borderId="29" xfId="2" applyNumberFormat="1" applyFont="1" applyFill="1" applyBorder="1" applyAlignment="1">
      <alignment horizontal="right" wrapText="1" indent="1"/>
    </xf>
    <xf numFmtId="1" fontId="4" fillId="8" borderId="58" xfId="2" applyNumberFormat="1" applyFont="1" applyFill="1" applyBorder="1" applyAlignment="1">
      <alignment horizontal="right" wrapText="1" indent="1"/>
    </xf>
    <xf numFmtId="1" fontId="4" fillId="8" borderId="57" xfId="2" applyNumberFormat="1" applyFont="1" applyFill="1" applyBorder="1" applyAlignment="1">
      <alignment horizontal="right" wrapText="1" indent="1"/>
    </xf>
    <xf numFmtId="1" fontId="4" fillId="8" borderId="29" xfId="2" applyNumberFormat="1" applyFont="1" applyFill="1" applyBorder="1" applyAlignment="1">
      <alignment horizontal="right" wrapText="1" indent="1"/>
    </xf>
    <xf numFmtId="1" fontId="25" fillId="8" borderId="34" xfId="2" applyNumberFormat="1" applyFont="1" applyFill="1" applyBorder="1" applyAlignment="1">
      <alignment horizontal="right" wrapText="1" indent="1"/>
    </xf>
    <xf numFmtId="1" fontId="25" fillId="8" borderId="55" xfId="2" applyNumberFormat="1" applyFont="1" applyFill="1" applyBorder="1" applyAlignment="1">
      <alignment horizontal="right" wrapText="1" indent="1"/>
    </xf>
    <xf numFmtId="1" fontId="25" fillId="8" borderId="52" xfId="2" applyNumberFormat="1" applyFont="1" applyFill="1" applyBorder="1" applyAlignment="1">
      <alignment horizontal="right" wrapText="1" indent="1"/>
    </xf>
    <xf numFmtId="2" fontId="1" fillId="2" borderId="15" xfId="2" applyNumberFormat="1" applyFont="1" applyFill="1" applyBorder="1" applyAlignment="1">
      <alignment horizontal="right" vertical="center" wrapText="1" indent="1"/>
    </xf>
    <xf numFmtId="1" fontId="1" fillId="2" borderId="44" xfId="2" applyNumberFormat="1" applyFont="1" applyFill="1" applyBorder="1" applyAlignment="1">
      <alignment horizontal="right" vertical="center" wrapText="1" indent="1"/>
    </xf>
    <xf numFmtId="164" fontId="1" fillId="2" borderId="44" xfId="2" applyNumberFormat="1" applyFont="1" applyFill="1" applyBorder="1" applyAlignment="1">
      <alignment horizontal="right" vertical="center" wrapText="1" indent="1"/>
    </xf>
    <xf numFmtId="164" fontId="4" fillId="4" borderId="19" xfId="2" applyNumberFormat="1" applyFont="1" applyFill="1" applyBorder="1" applyAlignment="1">
      <alignment horizontal="right" vertical="center" wrapText="1" indent="1"/>
    </xf>
    <xf numFmtId="0" fontId="28" fillId="0" borderId="0" xfId="1" applyFont="1" applyAlignment="1">
      <alignment horizontal="left" vertical="center" indent="1"/>
    </xf>
    <xf numFmtId="0" fontId="29" fillId="3" borderId="33" xfId="1" applyFont="1" applyFill="1" applyBorder="1" applyAlignment="1">
      <alignment horizontal="center" vertical="center" wrapText="1"/>
    </xf>
    <xf numFmtId="3" fontId="4" fillId="4" borderId="13" xfId="1" applyNumberFormat="1" applyFont="1" applyFill="1" applyBorder="1" applyAlignment="1" applyProtection="1">
      <alignment horizontal="right" vertical="center" indent="1"/>
      <protection locked="0"/>
    </xf>
    <xf numFmtId="3" fontId="4" fillId="4" borderId="14" xfId="1" applyNumberFormat="1" applyFont="1" applyFill="1" applyBorder="1" applyAlignment="1" applyProtection="1">
      <alignment horizontal="right" vertical="center" indent="1"/>
      <protection locked="0"/>
    </xf>
    <xf numFmtId="3" fontId="4" fillId="4" borderId="11" xfId="1" applyNumberFormat="1" applyFont="1" applyFill="1" applyBorder="1" applyAlignment="1">
      <alignment horizontal="right" vertical="center" indent="1"/>
    </xf>
    <xf numFmtId="3" fontId="4" fillId="4" borderId="16" xfId="1" applyNumberFormat="1" applyFont="1" applyFill="1" applyBorder="1" applyAlignment="1">
      <alignment horizontal="right" vertical="center" indent="1"/>
    </xf>
    <xf numFmtId="3" fontId="4" fillId="4" borderId="20" xfId="1" applyNumberFormat="1" applyFont="1" applyFill="1" applyBorder="1" applyAlignment="1">
      <alignment horizontal="right" vertical="center" indent="1"/>
    </xf>
    <xf numFmtId="3" fontId="4" fillId="4" borderId="21" xfId="1" applyNumberFormat="1" applyFont="1" applyFill="1" applyBorder="1" applyAlignment="1">
      <alignment horizontal="right" vertical="center" indent="1"/>
    </xf>
    <xf numFmtId="3" fontId="4" fillId="4" borderId="13" xfId="1" applyNumberFormat="1" applyFont="1" applyFill="1" applyBorder="1" applyAlignment="1">
      <alignment horizontal="right" vertical="center" indent="1"/>
    </xf>
    <xf numFmtId="3" fontId="4" fillId="4" borderId="14" xfId="1" applyNumberFormat="1" applyFont="1" applyFill="1" applyBorder="1" applyAlignment="1">
      <alignment horizontal="right" vertical="center" indent="1"/>
    </xf>
    <xf numFmtId="3" fontId="4" fillId="4" borderId="34" xfId="1" applyNumberFormat="1" applyFont="1" applyFill="1" applyBorder="1" applyAlignment="1">
      <alignment horizontal="right" vertical="center" indent="1"/>
    </xf>
    <xf numFmtId="3" fontId="4" fillId="4" borderId="25" xfId="1" applyNumberFormat="1" applyFont="1" applyFill="1" applyBorder="1" applyAlignment="1">
      <alignment horizontal="right" vertical="center" indent="1"/>
    </xf>
    <xf numFmtId="3" fontId="4" fillId="4" borderId="18" xfId="1" applyNumberFormat="1" applyFont="1" applyFill="1" applyBorder="1" applyAlignment="1">
      <alignment horizontal="right" vertical="center" indent="1"/>
    </xf>
    <xf numFmtId="3" fontId="4" fillId="4" borderId="19" xfId="1" applyNumberFormat="1" applyFont="1" applyFill="1" applyBorder="1" applyAlignment="1">
      <alignment horizontal="right" vertical="center" indent="1"/>
    </xf>
    <xf numFmtId="3" fontId="4" fillId="4" borderId="50" xfId="1" applyNumberFormat="1" applyFont="1" applyFill="1" applyBorder="1" applyAlignment="1">
      <alignment horizontal="right" vertical="center" indent="1"/>
    </xf>
    <xf numFmtId="3" fontId="27" fillId="4" borderId="11" xfId="1" applyNumberFormat="1" applyFont="1" applyFill="1" applyBorder="1" applyAlignment="1">
      <alignment horizontal="right" vertical="center" indent="1"/>
    </xf>
    <xf numFmtId="3" fontId="27" fillId="4" borderId="16" xfId="1" applyNumberFormat="1" applyFont="1" applyFill="1" applyBorder="1" applyAlignment="1">
      <alignment horizontal="right" vertical="center" indent="1"/>
    </xf>
    <xf numFmtId="3" fontId="4" fillId="4" borderId="13" xfId="1" applyNumberFormat="1" applyFont="1" applyFill="1" applyBorder="1" applyAlignment="1" applyProtection="1">
      <alignment vertical="center" indent="1"/>
      <protection locked="0"/>
    </xf>
    <xf numFmtId="3" fontId="4" fillId="4" borderId="14" xfId="1" applyNumberFormat="1" applyFont="1" applyFill="1" applyBorder="1" applyAlignment="1" applyProtection="1">
      <alignment vertical="center" indent="1"/>
      <protection locked="0"/>
    </xf>
    <xf numFmtId="3" fontId="4" fillId="4" borderId="11" xfId="1" applyNumberFormat="1" applyFont="1" applyFill="1" applyBorder="1" applyAlignment="1">
      <alignment vertical="center" indent="1"/>
    </xf>
    <xf numFmtId="3" fontId="4" fillId="4" borderId="16" xfId="1" applyNumberFormat="1" applyFont="1" applyFill="1" applyBorder="1" applyAlignment="1">
      <alignment vertical="center" indent="1"/>
    </xf>
    <xf numFmtId="3" fontId="4" fillId="4" borderId="20" xfId="1" applyNumberFormat="1" applyFont="1" applyFill="1" applyBorder="1" applyAlignment="1">
      <alignment vertical="center" indent="1"/>
    </xf>
    <xf numFmtId="3" fontId="4" fillId="4" borderId="21" xfId="1" applyNumberFormat="1" applyFont="1" applyFill="1" applyBorder="1" applyAlignment="1">
      <alignment vertical="center" indent="1"/>
    </xf>
    <xf numFmtId="0" fontId="4" fillId="7" borderId="56" xfId="0" applyFont="1" applyFill="1" applyBorder="1" applyAlignment="1">
      <alignment horizontal="right" indent="1"/>
    </xf>
    <xf numFmtId="0" fontId="4" fillId="7" borderId="55" xfId="0" applyFont="1" applyFill="1" applyBorder="1" applyAlignment="1">
      <alignment horizontal="right" indent="1"/>
    </xf>
    <xf numFmtId="0" fontId="4" fillId="7" borderId="52" xfId="0" applyFont="1" applyFill="1" applyBorder="1" applyAlignment="1">
      <alignment horizontal="right" indent="1"/>
    </xf>
    <xf numFmtId="0" fontId="4" fillId="7" borderId="60" xfId="0" applyFont="1" applyFill="1" applyBorder="1" applyAlignment="1">
      <alignment horizontal="right" indent="1"/>
    </xf>
    <xf numFmtId="0" fontId="4" fillId="7" borderId="31" xfId="0" applyFont="1" applyFill="1" applyBorder="1" applyAlignment="1">
      <alignment horizontal="right" indent="1"/>
    </xf>
    <xf numFmtId="0" fontId="4" fillId="7" borderId="49" xfId="0" applyFont="1" applyFill="1" applyBorder="1" applyAlignment="1">
      <alignment horizontal="right" indent="1"/>
    </xf>
    <xf numFmtId="0" fontId="4" fillId="7" borderId="57" xfId="0" applyFont="1" applyFill="1" applyBorder="1" applyAlignment="1">
      <alignment horizontal="right" indent="1"/>
    </xf>
    <xf numFmtId="0" fontId="4" fillId="7" borderId="29" xfId="0" applyFont="1" applyFill="1" applyBorder="1" applyAlignment="1">
      <alignment horizontal="right" indent="1"/>
    </xf>
    <xf numFmtId="3" fontId="4" fillId="4" borderId="13" xfId="1" applyNumberFormat="1" applyFont="1" applyFill="1" applyBorder="1" applyAlignment="1">
      <alignment vertical="center" indent="1"/>
    </xf>
    <xf numFmtId="3" fontId="4" fillId="4" borderId="14" xfId="1" applyNumberFormat="1" applyFont="1" applyFill="1" applyBorder="1" applyAlignment="1">
      <alignment vertical="center" indent="1"/>
    </xf>
    <xf numFmtId="3" fontId="4" fillId="4" borderId="34" xfId="1" applyNumberFormat="1" applyFont="1" applyFill="1" applyBorder="1" applyAlignment="1">
      <alignment vertical="center" indent="1"/>
    </xf>
    <xf numFmtId="3" fontId="4" fillId="4" borderId="25" xfId="1" applyNumberFormat="1" applyFont="1" applyFill="1" applyBorder="1" applyAlignment="1">
      <alignment vertical="center" indent="1"/>
    </xf>
    <xf numFmtId="3" fontId="4" fillId="4" borderId="18" xfId="1" applyNumberFormat="1" applyFont="1" applyFill="1" applyBorder="1" applyAlignment="1">
      <alignment vertical="center" indent="1"/>
    </xf>
    <xf numFmtId="3" fontId="4" fillId="4" borderId="19" xfId="1" applyNumberFormat="1" applyFont="1" applyFill="1" applyBorder="1" applyAlignment="1">
      <alignment vertical="center" indent="1"/>
    </xf>
    <xf numFmtId="3" fontId="1" fillId="2" borderId="56" xfId="1" applyNumberFormat="1" applyFill="1" applyBorder="1" applyAlignment="1" applyProtection="1">
      <alignment horizontal="right" vertical="center" indent="1"/>
      <protection locked="0"/>
    </xf>
    <xf numFmtId="3" fontId="1" fillId="2" borderId="50" xfId="1" applyNumberFormat="1" applyFill="1" applyBorder="1" applyAlignment="1">
      <alignment horizontal="right" vertical="center" indent="1"/>
    </xf>
    <xf numFmtId="3" fontId="1" fillId="2" borderId="73" xfId="1" applyNumberFormat="1" applyFill="1" applyBorder="1" applyAlignment="1">
      <alignment horizontal="right" vertical="center" indent="1"/>
    </xf>
    <xf numFmtId="3" fontId="1" fillId="2" borderId="56" xfId="1" applyNumberFormat="1" applyFill="1" applyBorder="1" applyAlignment="1">
      <alignment horizontal="right" vertical="center" indent="1"/>
    </xf>
    <xf numFmtId="3" fontId="1" fillId="2" borderId="55" xfId="1" applyNumberFormat="1" applyFill="1" applyBorder="1" applyAlignment="1">
      <alignment horizontal="right" vertical="center" indent="1"/>
    </xf>
    <xf numFmtId="3" fontId="1" fillId="2" borderId="74" xfId="1" applyNumberFormat="1" applyFill="1" applyBorder="1" applyAlignment="1">
      <alignment horizontal="right" vertical="center" indent="1"/>
    </xf>
    <xf numFmtId="3" fontId="1" fillId="2" borderId="56" xfId="1" applyNumberFormat="1" applyFill="1" applyBorder="1" applyAlignment="1" applyProtection="1">
      <alignment vertical="center" indent="1"/>
      <protection locked="0"/>
    </xf>
    <xf numFmtId="3" fontId="1" fillId="2" borderId="50" xfId="1" applyNumberFormat="1" applyFill="1" applyBorder="1" applyAlignment="1">
      <alignment vertical="center" indent="1"/>
    </xf>
    <xf numFmtId="3" fontId="1" fillId="2" borderId="73" xfId="1" applyNumberFormat="1" applyFill="1" applyBorder="1" applyAlignment="1">
      <alignment vertical="center" indent="1"/>
    </xf>
    <xf numFmtId="0" fontId="1" fillId="6" borderId="56" xfId="0" applyFont="1" applyFill="1" applyBorder="1" applyAlignment="1">
      <alignment horizontal="right" indent="1"/>
    </xf>
    <xf numFmtId="0" fontId="1" fillId="6" borderId="55" xfId="0" applyFont="1" applyFill="1" applyBorder="1" applyAlignment="1">
      <alignment horizontal="right" indent="1"/>
    </xf>
    <xf numFmtId="0" fontId="1" fillId="6" borderId="60" xfId="0" applyFont="1" applyFill="1" applyBorder="1" applyAlignment="1">
      <alignment horizontal="right" indent="1"/>
    </xf>
    <xf numFmtId="0" fontId="1" fillId="6" borderId="34" xfId="0" applyFont="1" applyFill="1" applyBorder="1" applyAlignment="1">
      <alignment horizontal="right" indent="1"/>
    </xf>
    <xf numFmtId="0" fontId="1" fillId="6" borderId="57" xfId="0" applyFont="1" applyFill="1" applyBorder="1" applyAlignment="1">
      <alignment horizontal="right" indent="1"/>
    </xf>
    <xf numFmtId="3" fontId="1" fillId="2" borderId="18" xfId="1" applyNumberFormat="1" applyFill="1" applyBorder="1" applyAlignment="1">
      <alignment horizontal="right" vertical="center" indent="1"/>
    </xf>
    <xf numFmtId="3" fontId="1" fillId="2" borderId="13" xfId="1" applyNumberFormat="1" applyFill="1" applyBorder="1" applyAlignment="1">
      <alignment vertical="center" indent="1"/>
    </xf>
    <xf numFmtId="3" fontId="1" fillId="2" borderId="55" xfId="1" applyNumberFormat="1" applyFill="1" applyBorder="1" applyAlignment="1">
      <alignment vertical="center" indent="1"/>
    </xf>
    <xf numFmtId="3" fontId="1" fillId="2" borderId="74" xfId="1" applyNumberFormat="1" applyFill="1" applyBorder="1" applyAlignment="1">
      <alignment vertical="center" indent="1"/>
    </xf>
    <xf numFmtId="3" fontId="30" fillId="2" borderId="50" xfId="1" applyNumberFormat="1" applyFont="1" applyFill="1" applyBorder="1" applyAlignment="1">
      <alignment horizontal="right" vertical="center" indent="1"/>
    </xf>
    <xf numFmtId="0" fontId="0" fillId="0" borderId="0" xfId="0"/>
    <xf numFmtId="0" fontId="0" fillId="0" borderId="0" xfId="0" applyAlignment="1">
      <alignment horizontal="left" vertical="center" indent="1"/>
    </xf>
    <xf numFmtId="0" fontId="1" fillId="2" borderId="5" xfId="1" applyFill="1" applyBorder="1" applyAlignment="1">
      <alignment horizontal="left" vertical="center" wrapText="1"/>
    </xf>
    <xf numFmtId="0" fontId="32" fillId="0" borderId="0" xfId="1" applyFont="1" applyAlignment="1">
      <alignment horizontal="left" vertical="center" wrapText="1" indent="1"/>
    </xf>
    <xf numFmtId="0" fontId="1" fillId="2" borderId="8" xfId="1" applyFill="1" applyBorder="1" applyAlignment="1">
      <alignment horizontal="left" vertical="center" wrapText="1"/>
    </xf>
    <xf numFmtId="0" fontId="0" fillId="0" borderId="0" xfId="0" applyBorder="1"/>
    <xf numFmtId="0" fontId="31" fillId="3" borderId="46" xfId="1" applyFont="1" applyFill="1" applyBorder="1" applyAlignment="1">
      <alignment horizontal="center" vertical="center" wrapText="1"/>
    </xf>
    <xf numFmtId="0" fontId="31" fillId="3" borderId="18" xfId="1" applyFont="1" applyFill="1" applyBorder="1" applyAlignment="1">
      <alignment horizontal="center" vertical="center" wrapText="1"/>
    </xf>
    <xf numFmtId="0" fontId="31" fillId="3" borderId="17" xfId="1" applyFont="1" applyFill="1" applyBorder="1" applyAlignment="1">
      <alignment horizontal="center" vertical="center" wrapText="1"/>
    </xf>
    <xf numFmtId="0" fontId="31" fillId="3" borderId="43" xfId="1" applyFont="1" applyFill="1" applyBorder="1" applyAlignment="1">
      <alignment horizontal="center" vertical="center" wrapText="1"/>
    </xf>
    <xf numFmtId="0" fontId="31" fillId="3" borderId="11" xfId="1" applyFont="1" applyFill="1" applyBorder="1" applyAlignment="1">
      <alignment horizontal="center" vertical="center" wrapText="1"/>
    </xf>
    <xf numFmtId="0" fontId="31" fillId="3" borderId="50" xfId="1" applyFont="1" applyFill="1" applyBorder="1" applyAlignment="1">
      <alignment horizontal="center" vertical="center" wrapText="1"/>
    </xf>
    <xf numFmtId="0" fontId="31" fillId="3" borderId="55" xfId="1" applyFont="1" applyFill="1" applyBorder="1" applyAlignment="1">
      <alignment horizontal="center" vertical="center" wrapText="1"/>
    </xf>
    <xf numFmtId="0" fontId="1" fillId="5" borderId="53" xfId="1" applyFill="1" applyBorder="1" applyAlignment="1">
      <alignment horizontal="left" vertical="center" wrapText="1" indent="1"/>
    </xf>
    <xf numFmtId="164" fontId="34" fillId="4" borderId="11" xfId="2" applyNumberFormat="1" applyFont="1" applyFill="1" applyBorder="1" applyAlignment="1">
      <alignment horizontal="right" vertical="center" wrapText="1" indent="1"/>
    </xf>
    <xf numFmtId="164" fontId="33" fillId="2" borderId="15" xfId="2" applyNumberFormat="1" applyFont="1" applyFill="1" applyBorder="1" applyAlignment="1">
      <alignment horizontal="right" vertical="center" wrapText="1" indent="1"/>
    </xf>
    <xf numFmtId="1" fontId="33" fillId="2" borderId="15" xfId="2" applyNumberFormat="1" applyFont="1" applyFill="1" applyBorder="1" applyAlignment="1">
      <alignment horizontal="right" vertical="center" wrapText="1" indent="1"/>
    </xf>
    <xf numFmtId="164" fontId="33" fillId="2" borderId="22" xfId="2" applyNumberFormat="1" applyFont="1" applyFill="1" applyBorder="1" applyAlignment="1">
      <alignment horizontal="right" vertical="center" wrapText="1" indent="1"/>
    </xf>
    <xf numFmtId="164" fontId="34" fillId="4" borderId="16" xfId="2" applyNumberFormat="1" applyFont="1" applyFill="1" applyBorder="1" applyAlignment="1">
      <alignment horizontal="right" vertical="center" wrapText="1" indent="1"/>
    </xf>
    <xf numFmtId="164" fontId="34" fillId="4" borderId="34" xfId="2" applyNumberFormat="1" applyFont="1" applyFill="1" applyBorder="1" applyAlignment="1">
      <alignment horizontal="right" vertical="center" wrapText="1" indent="1"/>
    </xf>
    <xf numFmtId="1" fontId="34" fillId="4" borderId="18" xfId="2" applyNumberFormat="1" applyFont="1" applyFill="1" applyBorder="1" applyAlignment="1">
      <alignment horizontal="right" vertical="center" wrapText="1" indent="1"/>
    </xf>
    <xf numFmtId="164" fontId="34" fillId="4" borderId="25" xfId="2" applyNumberFormat="1" applyFont="1" applyFill="1" applyBorder="1" applyAlignment="1">
      <alignment horizontal="right" vertical="center" wrapText="1" indent="1"/>
    </xf>
    <xf numFmtId="1" fontId="34" fillId="4" borderId="19" xfId="2" applyNumberFormat="1" applyFont="1" applyFill="1" applyBorder="1" applyAlignment="1">
      <alignment horizontal="right" vertical="center" wrapText="1" indent="1"/>
    </xf>
    <xf numFmtId="164" fontId="33" fillId="5" borderId="15" xfId="2" applyNumberFormat="1" applyFont="1" applyFill="1" applyBorder="1" applyAlignment="1">
      <alignment horizontal="right" vertical="center" wrapText="1" indent="1"/>
    </xf>
    <xf numFmtId="164" fontId="33" fillId="5" borderId="12" xfId="2" applyNumberFormat="1" applyFont="1" applyFill="1" applyBorder="1" applyAlignment="1">
      <alignment horizontal="right" vertical="center" wrapText="1" indent="1"/>
    </xf>
    <xf numFmtId="1" fontId="33" fillId="5" borderId="17" xfId="2" applyNumberFormat="1" applyFont="1" applyFill="1" applyBorder="1" applyAlignment="1">
      <alignment horizontal="right" vertical="center" wrapText="1" indent="1"/>
    </xf>
    <xf numFmtId="1" fontId="34" fillId="4" borderId="11" xfId="2" applyNumberFormat="1" applyFont="1" applyFill="1" applyBorder="1" applyAlignment="1">
      <alignment horizontal="right" vertical="center" wrapText="1" indent="1"/>
    </xf>
    <xf numFmtId="1" fontId="34" fillId="4" borderId="16" xfId="2" applyNumberFormat="1" applyFont="1" applyFill="1" applyBorder="1" applyAlignment="1">
      <alignment horizontal="right" vertical="center" wrapText="1" indent="1"/>
    </xf>
    <xf numFmtId="1" fontId="33" fillId="5" borderId="15" xfId="2" applyNumberFormat="1" applyFont="1" applyFill="1" applyBorder="1" applyAlignment="1">
      <alignment horizontal="right" vertical="center" wrapText="1" indent="1"/>
    </xf>
    <xf numFmtId="1" fontId="1" fillId="5" borderId="5" xfId="1" applyNumberFormat="1" applyFill="1" applyBorder="1" applyAlignment="1">
      <alignment horizontal="left" vertical="center" wrapText="1" indent="1"/>
    </xf>
    <xf numFmtId="0" fontId="33" fillId="2" borderId="5" xfId="1" applyFont="1" applyFill="1" applyBorder="1" applyAlignment="1">
      <alignment horizontal="left" vertical="center" wrapText="1" indent="1"/>
    </xf>
    <xf numFmtId="0" fontId="33" fillId="2" borderId="7" xfId="1" applyFont="1" applyFill="1" applyBorder="1" applyAlignment="1">
      <alignment horizontal="left" vertical="center" wrapText="1" indent="1"/>
    </xf>
    <xf numFmtId="0" fontId="33" fillId="5" borderId="5" xfId="1" applyFont="1" applyFill="1" applyBorder="1" applyAlignment="1">
      <alignment horizontal="left" vertical="center" wrapText="1" indent="1"/>
    </xf>
    <xf numFmtId="0" fontId="1" fillId="9" borderId="38" xfId="0" applyFont="1" applyFill="1" applyBorder="1" applyAlignment="1">
      <alignment horizontal="left" wrapText="1" indent="1"/>
    </xf>
    <xf numFmtId="0" fontId="1" fillId="9" borderId="5" xfId="0" applyFont="1" applyFill="1" applyBorder="1" applyAlignment="1">
      <alignment horizontal="left" wrapText="1" indent="1"/>
    </xf>
    <xf numFmtId="0" fontId="33" fillId="5" borderId="16" xfId="1" applyFont="1" applyFill="1" applyBorder="1" applyAlignment="1">
      <alignment horizontal="left" vertical="center" wrapText="1" indent="1"/>
    </xf>
    <xf numFmtId="0" fontId="33" fillId="2" borderId="14" xfId="1" applyFont="1" applyFill="1" applyBorder="1" applyAlignment="1">
      <alignment horizontal="left" vertical="center" wrapText="1" indent="1"/>
    </xf>
    <xf numFmtId="0" fontId="33" fillId="2" borderId="16" xfId="1" applyFont="1" applyFill="1" applyBorder="1" applyAlignment="1">
      <alignment horizontal="left" vertical="center" wrapText="1" indent="1"/>
    </xf>
    <xf numFmtId="0" fontId="5" fillId="5" borderId="37" xfId="0" applyFont="1" applyFill="1" applyBorder="1" applyAlignment="1">
      <alignment horizontal="left" vertical="center" indent="1"/>
    </xf>
    <xf numFmtId="0" fontId="5" fillId="5" borderId="31" xfId="0" applyFont="1" applyFill="1" applyBorder="1" applyAlignment="1">
      <alignment horizontal="left" vertical="center" indent="1"/>
    </xf>
    <xf numFmtId="0" fontId="5" fillId="5" borderId="0" xfId="0" applyFont="1" applyFill="1" applyAlignment="1">
      <alignment horizontal="left" vertical="center" indent="1"/>
    </xf>
    <xf numFmtId="0" fontId="5" fillId="5" borderId="29" xfId="0" applyFont="1" applyFill="1" applyBorder="1" applyAlignment="1">
      <alignment horizontal="left" vertical="center" indent="1"/>
    </xf>
    <xf numFmtId="0" fontId="11" fillId="3" borderId="23" xfId="1" applyFont="1" applyFill="1" applyBorder="1" applyAlignment="1">
      <alignment horizontal="left" vertical="center" wrapText="1" indent="1"/>
    </xf>
    <xf numFmtId="0" fontId="7" fillId="3" borderId="24" xfId="1" applyFont="1" applyFill="1" applyBorder="1" applyAlignment="1">
      <alignment horizontal="left" vertical="center" wrapText="1" indent="1"/>
    </xf>
    <xf numFmtId="0" fontId="7" fillId="3" borderId="10" xfId="1" applyFont="1" applyFill="1" applyBorder="1" applyAlignment="1">
      <alignment horizontal="left" vertical="center" wrapText="1" indent="1"/>
    </xf>
    <xf numFmtId="0" fontId="10" fillId="3" borderId="23" xfId="0" applyFont="1" applyFill="1" applyBorder="1" applyAlignment="1">
      <alignment horizontal="left" vertical="center" wrapText="1" indent="1"/>
    </xf>
    <xf numFmtId="0" fontId="10" fillId="3" borderId="24" xfId="0" applyFont="1" applyFill="1" applyBorder="1" applyAlignment="1">
      <alignment horizontal="left" vertical="center" indent="1"/>
    </xf>
    <xf numFmtId="0" fontId="10" fillId="3" borderId="10" xfId="0" applyFont="1" applyFill="1" applyBorder="1" applyAlignment="1">
      <alignment horizontal="left" vertical="center" indent="1"/>
    </xf>
    <xf numFmtId="0" fontId="5" fillId="5" borderId="27" xfId="0" applyFont="1" applyFill="1" applyBorder="1" applyAlignment="1">
      <alignment horizontal="left" vertical="center" indent="1"/>
    </xf>
    <xf numFmtId="0" fontId="5" fillId="5" borderId="28" xfId="0" applyFont="1" applyFill="1" applyBorder="1" applyAlignment="1">
      <alignment horizontal="left" vertical="center" indent="1"/>
    </xf>
    <xf numFmtId="0" fontId="3" fillId="5" borderId="2" xfId="1" applyFont="1" applyFill="1" applyBorder="1" applyAlignment="1">
      <alignment horizontal="center" vertical="center" wrapText="1"/>
    </xf>
    <xf numFmtId="0" fontId="3" fillId="5" borderId="4" xfId="1" applyFont="1" applyFill="1" applyBorder="1" applyAlignment="1">
      <alignment horizontal="center" vertical="center" wrapText="1"/>
    </xf>
    <xf numFmtId="0" fontId="3" fillId="5" borderId="9"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24" xfId="1" applyFont="1" applyFill="1" applyBorder="1" applyAlignment="1">
      <alignment horizontal="left" vertical="center" wrapText="1" indent="1"/>
    </xf>
    <xf numFmtId="0" fontId="11" fillId="3" borderId="10" xfId="1" applyFont="1" applyFill="1" applyBorder="1" applyAlignment="1">
      <alignment horizontal="left" vertical="center" wrapText="1" indent="1"/>
    </xf>
    <xf numFmtId="0" fontId="6" fillId="3" borderId="23" xfId="1" applyFont="1" applyFill="1" applyBorder="1" applyAlignment="1">
      <alignment horizontal="left" vertical="center" indent="1"/>
    </xf>
    <xf numFmtId="0" fontId="6" fillId="3" borderId="24" xfId="1" applyFont="1" applyFill="1" applyBorder="1" applyAlignment="1">
      <alignment horizontal="left" vertical="center" indent="1"/>
    </xf>
    <xf numFmtId="0" fontId="6" fillId="3" borderId="10" xfId="1" applyFont="1" applyFill="1" applyBorder="1" applyAlignment="1">
      <alignment horizontal="left" vertical="center" indent="1"/>
    </xf>
    <xf numFmtId="0" fontId="11" fillId="3" borderId="24" xfId="1" applyFont="1" applyFill="1" applyBorder="1" applyAlignment="1">
      <alignment horizontal="left" vertical="center" indent="1"/>
    </xf>
    <xf numFmtId="0" fontId="11" fillId="3" borderId="10" xfId="1" applyFont="1" applyFill="1" applyBorder="1" applyAlignment="1">
      <alignment horizontal="left" vertical="center" indent="1"/>
    </xf>
    <xf numFmtId="0" fontId="3" fillId="2" borderId="8" xfId="1" applyFont="1" applyFill="1" applyBorder="1" applyAlignment="1">
      <alignment horizontal="center" vertical="center" wrapText="1"/>
    </xf>
    <xf numFmtId="0" fontId="11" fillId="3" borderId="33" xfId="1" applyFont="1" applyFill="1" applyBorder="1" applyAlignment="1">
      <alignment horizontal="center" vertical="center" wrapText="1"/>
    </xf>
    <xf numFmtId="0" fontId="11" fillId="3" borderId="35" xfId="1" applyFont="1" applyFill="1" applyBorder="1" applyAlignment="1">
      <alignment horizontal="center" vertical="center" wrapText="1"/>
    </xf>
    <xf numFmtId="0" fontId="11" fillId="3" borderId="36"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26" xfId="1" applyFont="1" applyFill="1" applyBorder="1" applyAlignment="1">
      <alignment horizontal="center" vertical="center" wrapText="1"/>
    </xf>
    <xf numFmtId="0" fontId="11" fillId="3" borderId="32" xfId="1" applyFont="1" applyFill="1" applyBorder="1" applyAlignment="1">
      <alignment horizontal="center" vertical="center" wrapText="1"/>
    </xf>
    <xf numFmtId="0" fontId="11" fillId="3" borderId="28" xfId="1" applyFont="1" applyFill="1" applyBorder="1" applyAlignment="1">
      <alignment horizontal="center" vertical="center" wrapText="1"/>
    </xf>
    <xf numFmtId="0" fontId="11" fillId="3" borderId="31" xfId="1" applyFont="1" applyFill="1" applyBorder="1" applyAlignment="1">
      <alignment horizontal="center" vertical="center" wrapText="1"/>
    </xf>
    <xf numFmtId="0" fontId="3" fillId="2" borderId="38" xfId="1" applyFont="1" applyFill="1" applyBorder="1" applyAlignment="1">
      <alignment horizontal="center" vertical="center" wrapText="1"/>
    </xf>
    <xf numFmtId="0" fontId="3" fillId="2" borderId="39"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3" fillId="5" borderId="26" xfId="1" applyFont="1" applyFill="1" applyBorder="1" applyAlignment="1">
      <alignment horizontal="center" vertical="center" wrapText="1"/>
    </xf>
    <xf numFmtId="0" fontId="3" fillId="5" borderId="30" xfId="1" applyFont="1" applyFill="1" applyBorder="1" applyAlignment="1">
      <alignment horizontal="center" vertical="center" wrapText="1"/>
    </xf>
    <xf numFmtId="0" fontId="3" fillId="5" borderId="32" xfId="1" applyFont="1" applyFill="1" applyBorder="1" applyAlignment="1">
      <alignment horizontal="center" vertical="center" wrapText="1"/>
    </xf>
    <xf numFmtId="0" fontId="11" fillId="3" borderId="30" xfId="1" applyFont="1" applyFill="1" applyBorder="1" applyAlignment="1">
      <alignment horizontal="center" vertical="center" wrapText="1"/>
    </xf>
    <xf numFmtId="0" fontId="11" fillId="3" borderId="29" xfId="1" applyFont="1" applyFill="1" applyBorder="1" applyAlignment="1">
      <alignment horizontal="center" vertical="center" wrapText="1"/>
    </xf>
    <xf numFmtId="0" fontId="1" fillId="6" borderId="2" xfId="0" applyFont="1" applyFill="1" applyBorder="1" applyAlignment="1">
      <alignment horizontal="left" vertical="center" wrapText="1" indent="1"/>
    </xf>
    <xf numFmtId="0" fontId="1" fillId="6" borderId="4" xfId="0" applyFont="1" applyFill="1" applyBorder="1" applyAlignment="1">
      <alignment horizontal="left" vertical="center" wrapText="1" indent="1"/>
    </xf>
    <xf numFmtId="0" fontId="1" fillId="6" borderId="9" xfId="0" applyFont="1" applyFill="1" applyBorder="1" applyAlignment="1">
      <alignment horizontal="left" vertical="center" wrapText="1" indent="1"/>
    </xf>
    <xf numFmtId="164" fontId="1" fillId="6" borderId="47" xfId="2" applyNumberFormat="1" applyFont="1" applyFill="1" applyBorder="1" applyAlignment="1">
      <alignment horizontal="center" wrapText="1"/>
    </xf>
    <xf numFmtId="164" fontId="1" fillId="6" borderId="72" xfId="2" applyNumberFormat="1" applyFont="1" applyFill="1" applyBorder="1" applyAlignment="1">
      <alignment horizontal="center" wrapText="1"/>
    </xf>
    <xf numFmtId="164" fontId="1" fillId="6" borderId="48" xfId="2" applyNumberFormat="1" applyFont="1" applyFill="1" applyBorder="1" applyAlignment="1">
      <alignment horizontal="center" wrapText="1"/>
    </xf>
    <xf numFmtId="0" fontId="3" fillId="9" borderId="2" xfId="0" applyFont="1" applyFill="1" applyBorder="1" applyAlignment="1">
      <alignment vertical="center" wrapText="1"/>
    </xf>
    <xf numFmtId="0" fontId="3" fillId="9" borderId="4" xfId="0" applyFont="1" applyFill="1" applyBorder="1" applyAlignment="1">
      <alignment vertical="center" wrapText="1"/>
    </xf>
    <xf numFmtId="0" fontId="3" fillId="9" borderId="59" xfId="0" applyFont="1" applyFill="1" applyBorder="1" applyAlignment="1">
      <alignment vertical="center" wrapText="1"/>
    </xf>
    <xf numFmtId="0" fontId="3" fillId="6" borderId="4" xfId="0" applyFont="1" applyFill="1" applyBorder="1" applyAlignment="1">
      <alignment vertical="center" wrapText="1"/>
    </xf>
    <xf numFmtId="0" fontId="1" fillId="9" borderId="2" xfId="0" applyFont="1" applyFill="1" applyBorder="1" applyAlignment="1">
      <alignment horizontal="left" vertical="center" wrapText="1" indent="1"/>
    </xf>
    <xf numFmtId="0" fontId="24" fillId="9" borderId="4" xfId="0" applyFont="1" applyFill="1" applyBorder="1" applyAlignment="1">
      <alignment horizontal="left" vertical="center" wrapText="1" indent="1"/>
    </xf>
    <xf numFmtId="0" fontId="24" fillId="9" borderId="9" xfId="0" applyFont="1" applyFill="1" applyBorder="1" applyAlignment="1">
      <alignment horizontal="left" vertical="center" wrapText="1" indent="1"/>
    </xf>
    <xf numFmtId="0" fontId="3" fillId="6" borderId="59" xfId="0" applyFont="1" applyFill="1" applyBorder="1" applyAlignment="1">
      <alignment vertical="center" wrapText="1"/>
    </xf>
    <xf numFmtId="0" fontId="6" fillId="3" borderId="23" xfId="1" applyFont="1" applyFill="1" applyBorder="1" applyAlignment="1">
      <alignment horizontal="left" vertical="center"/>
    </xf>
    <xf numFmtId="0" fontId="6" fillId="3" borderId="24" xfId="1" applyFont="1" applyFill="1" applyBorder="1" applyAlignment="1">
      <alignment horizontal="left" vertical="center"/>
    </xf>
    <xf numFmtId="0" fontId="6" fillId="3" borderId="10" xfId="1" applyFont="1" applyFill="1" applyBorder="1" applyAlignment="1">
      <alignment horizontal="left" vertical="center"/>
    </xf>
    <xf numFmtId="0" fontId="31" fillId="3" borderId="12" xfId="1" applyFont="1" applyFill="1" applyBorder="1" applyAlignment="1">
      <alignment horizontal="center" vertical="center" wrapText="1"/>
    </xf>
    <xf numFmtId="0" fontId="31" fillId="3" borderId="13" xfId="1" applyFont="1" applyFill="1" applyBorder="1" applyAlignment="1">
      <alignment horizontal="center" vertical="center" wrapText="1"/>
    </xf>
    <xf numFmtId="0" fontId="31" fillId="3" borderId="45" xfId="1" applyFont="1" applyFill="1" applyBorder="1" applyAlignment="1">
      <alignment horizontal="center" vertical="center" wrapText="1"/>
    </xf>
    <xf numFmtId="0" fontId="31" fillId="3" borderId="42" xfId="1" applyFont="1" applyFill="1" applyBorder="1" applyAlignment="1">
      <alignment horizontal="center" vertical="center" wrapText="1"/>
    </xf>
    <xf numFmtId="0" fontId="31" fillId="3" borderId="25" xfId="1" applyFont="1" applyFill="1" applyBorder="1" applyAlignment="1">
      <alignment horizontal="center" vertical="center" wrapText="1"/>
    </xf>
    <xf numFmtId="0" fontId="31" fillId="0" borderId="77" xfId="1" applyFont="1" applyFill="1" applyBorder="1" applyAlignment="1">
      <alignment horizontal="center" vertical="center" wrapText="1"/>
    </xf>
    <xf numFmtId="0" fontId="31" fillId="0" borderId="41" xfId="1" applyFont="1" applyFill="1" applyBorder="1" applyAlignment="1">
      <alignment horizontal="center" vertical="center" wrapText="1"/>
    </xf>
    <xf numFmtId="0" fontId="31" fillId="0" borderId="76" xfId="1" applyFont="1" applyFill="1" applyBorder="1" applyAlignment="1">
      <alignment horizontal="center" vertical="center" wrapText="1"/>
    </xf>
    <xf numFmtId="0" fontId="11" fillId="10" borderId="23" xfId="1" applyFont="1" applyFill="1" applyBorder="1" applyAlignment="1">
      <alignment horizontal="center" vertical="center" wrapText="1"/>
    </xf>
    <xf numFmtId="0" fontId="11" fillId="10" borderId="24" xfId="1" applyFont="1" applyFill="1" applyBorder="1" applyAlignment="1">
      <alignment horizontal="center" vertical="center" wrapText="1"/>
    </xf>
    <xf numFmtId="0" fontId="11" fillId="10" borderId="10" xfId="1" applyFont="1" applyFill="1" applyBorder="1" applyAlignment="1">
      <alignment horizontal="center" vertical="center" wrapText="1"/>
    </xf>
    <xf numFmtId="0" fontId="31" fillId="10" borderId="23" xfId="1" applyFont="1" applyFill="1" applyBorder="1" applyAlignment="1">
      <alignment horizontal="center" vertical="center" wrapText="1"/>
    </xf>
    <xf numFmtId="0" fontId="31" fillId="10" borderId="24" xfId="1" applyFont="1" applyFill="1" applyBorder="1" applyAlignment="1">
      <alignment horizontal="center" vertical="center" wrapText="1"/>
    </xf>
    <xf numFmtId="0" fontId="31" fillId="10" borderId="10" xfId="1" applyFont="1" applyFill="1" applyBorder="1" applyAlignment="1">
      <alignment horizontal="center" vertical="center" wrapText="1"/>
    </xf>
    <xf numFmtId="0" fontId="31" fillId="3" borderId="34" xfId="1" applyFont="1" applyFill="1" applyBorder="1" applyAlignment="1">
      <alignment horizontal="center" vertical="center" wrapText="1"/>
    </xf>
    <xf numFmtId="0" fontId="31" fillId="3" borderId="75"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4" xfId="1" applyFont="1" applyFill="1" applyBorder="1" applyAlignment="1">
      <alignment horizontal="center" vertical="center" wrapText="1"/>
    </xf>
    <xf numFmtId="0" fontId="31" fillId="3" borderId="9" xfId="1" applyFont="1" applyFill="1" applyBorder="1" applyAlignment="1">
      <alignment horizontal="center" vertical="center" wrapText="1"/>
    </xf>
    <xf numFmtId="0" fontId="11" fillId="3" borderId="23" xfId="1" applyFont="1" applyFill="1" applyBorder="1" applyAlignment="1">
      <alignment horizontal="left" vertical="center" wrapText="1"/>
    </xf>
    <xf numFmtId="0" fontId="11" fillId="3" borderId="24" xfId="1" applyFont="1" applyFill="1" applyBorder="1" applyAlignment="1">
      <alignment horizontal="left" vertical="center" wrapText="1"/>
    </xf>
    <xf numFmtId="0" fontId="21" fillId="0" borderId="0" xfId="0" applyFont="1" applyAlignment="1">
      <alignment horizontal="left" vertical="top"/>
    </xf>
    <xf numFmtId="0" fontId="17" fillId="0" borderId="0" xfId="0" applyFont="1" applyAlignment="1">
      <alignment horizontal="left" vertical="top"/>
    </xf>
    <xf numFmtId="0" fontId="13" fillId="0" borderId="0" xfId="0" applyFont="1" applyAlignment="1">
      <alignment horizontal="left" vertical="top" wrapText="1"/>
    </xf>
    <xf numFmtId="0" fontId="22" fillId="0" borderId="54" xfId="0" applyFont="1" applyBorder="1" applyAlignment="1">
      <alignment vertical="top" wrapText="1"/>
    </xf>
    <xf numFmtId="0" fontId="19" fillId="0" borderId="54" xfId="0" applyFont="1" applyBorder="1" applyAlignment="1">
      <alignment vertical="top" wrapText="1"/>
    </xf>
    <xf numFmtId="0" fontId="18" fillId="0" borderId="11" xfId="0" applyFont="1" applyBorder="1" applyAlignment="1">
      <alignment horizontal="left" vertical="center" indent="1"/>
    </xf>
  </cellXfs>
  <cellStyles count="4">
    <cellStyle name="Komma" xfId="2" builtinId="3"/>
    <cellStyle name="Komma 2" xfId="3" xr:uid="{A457089D-31B3-4771-A4DE-72B9D1F3826E}"/>
    <cellStyle name="Standard" xfId="0" builtinId="0"/>
    <cellStyle name="Standard 3" xfId="1" xr:uid="{7C314F3C-FBFD-40A0-883E-F20BB16363D6}"/>
  </cellStyles>
  <dxfs count="0"/>
  <tableStyles count="0" defaultTableStyle="TableStyleMedium2" defaultPivotStyle="PivotStyleLight16"/>
  <colors>
    <mruColors>
      <color rgb="FFF2F7FC"/>
      <color rgb="FFD1E4F7"/>
      <color rgb="FFE9F2FB"/>
      <color rgb="FFE2EEFA"/>
      <color rgb="FFDAE9F8"/>
      <color rgb="FFE3EAF5"/>
      <color rgb="FFDEEDF6"/>
      <color rgb="FFE5ECF3"/>
      <color rgb="FFFDD3D3"/>
      <color rgb="FFFE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244D-D91C-4ABE-9CE2-DA02F44F6E00}">
  <sheetPr>
    <tabColor theme="0"/>
  </sheetPr>
  <dimension ref="A1:G14"/>
  <sheetViews>
    <sheetView showGridLines="0" zoomScale="70" zoomScaleNormal="70" workbookViewId="0">
      <selection activeCell="C5" sqref="C5"/>
    </sheetView>
  </sheetViews>
  <sheetFormatPr baseColWidth="10" defaultColWidth="11.453125" defaultRowHeight="14.5" x14ac:dyDescent="0.35"/>
  <cols>
    <col min="1" max="1" width="34.81640625" customWidth="1"/>
    <col min="2" max="2" width="48.1796875" customWidth="1"/>
    <col min="3" max="3" width="24" customWidth="1"/>
  </cols>
  <sheetData>
    <row r="1" spans="1:7" ht="38.5" customHeight="1" thickBot="1" x14ac:dyDescent="0.4">
      <c r="A1" s="313" t="s">
        <v>268</v>
      </c>
      <c r="B1" s="314"/>
      <c r="C1" s="315"/>
      <c r="D1" s="1"/>
      <c r="E1" s="1"/>
      <c r="F1" s="1"/>
      <c r="G1" s="1"/>
    </row>
    <row r="2" spans="1:7" ht="15" thickBot="1" x14ac:dyDescent="0.4">
      <c r="A2" s="1"/>
      <c r="B2" s="1"/>
      <c r="C2" s="1"/>
      <c r="D2" s="1"/>
      <c r="E2" s="1"/>
    </row>
    <row r="3" spans="1:7" ht="72.75" customHeight="1" thickBot="1" x14ac:dyDescent="0.4">
      <c r="A3" s="310" t="s">
        <v>273</v>
      </c>
      <c r="B3" s="311"/>
      <c r="C3" s="312"/>
      <c r="D3" s="1"/>
      <c r="E3" s="1"/>
      <c r="F3" s="1"/>
    </row>
    <row r="4" spans="1:7" x14ac:dyDescent="0.35">
      <c r="A4" s="1"/>
      <c r="B4" s="1"/>
      <c r="C4" s="1"/>
      <c r="D4" s="1"/>
      <c r="E4" s="1"/>
    </row>
    <row r="5" spans="1:7" x14ac:dyDescent="0.35">
      <c r="A5" s="1"/>
      <c r="B5" s="1"/>
      <c r="C5" s="1"/>
      <c r="D5" s="1"/>
      <c r="E5" s="1"/>
    </row>
    <row r="6" spans="1:7" ht="28" customHeight="1" x14ac:dyDescent="0.35">
      <c r="A6" s="30" t="s">
        <v>0</v>
      </c>
      <c r="B6" s="31" t="s">
        <v>1</v>
      </c>
      <c r="C6" s="32"/>
      <c r="D6" s="1"/>
      <c r="E6" s="1"/>
    </row>
    <row r="7" spans="1:7" s="29" customFormat="1" ht="22" customHeight="1" x14ac:dyDescent="0.35">
      <c r="A7" s="181" t="s">
        <v>2</v>
      </c>
      <c r="B7" s="316" t="s">
        <v>3</v>
      </c>
      <c r="C7" s="317"/>
      <c r="D7" s="28"/>
      <c r="E7" s="28"/>
    </row>
    <row r="8" spans="1:7" s="29" customFormat="1" ht="22" customHeight="1" x14ac:dyDescent="0.35">
      <c r="A8" s="182" t="s">
        <v>4</v>
      </c>
      <c r="B8" s="308" t="s">
        <v>5</v>
      </c>
      <c r="C8" s="309"/>
      <c r="D8" s="28"/>
      <c r="E8" s="28"/>
    </row>
    <row r="9" spans="1:7" s="29" customFormat="1" ht="22" customHeight="1" x14ac:dyDescent="0.35">
      <c r="A9" s="182" t="s">
        <v>6</v>
      </c>
      <c r="B9" s="308" t="s">
        <v>7</v>
      </c>
      <c r="C9" s="309"/>
      <c r="D9" s="28"/>
      <c r="E9" s="28"/>
    </row>
    <row r="10" spans="1:7" s="29" customFormat="1" ht="22" customHeight="1" x14ac:dyDescent="0.35">
      <c r="A10" s="182" t="s">
        <v>8</v>
      </c>
      <c r="B10" s="308" t="s">
        <v>9</v>
      </c>
      <c r="C10" s="309"/>
      <c r="D10" s="28"/>
      <c r="E10" s="28"/>
    </row>
    <row r="11" spans="1:7" s="29" customFormat="1" ht="22" customHeight="1" x14ac:dyDescent="0.35">
      <c r="A11" s="182" t="s">
        <v>10</v>
      </c>
      <c r="B11" s="308" t="s">
        <v>11</v>
      </c>
      <c r="C11" s="309"/>
      <c r="D11" s="28"/>
      <c r="E11" s="28"/>
    </row>
    <row r="12" spans="1:7" s="29" customFormat="1" ht="22" customHeight="1" x14ac:dyDescent="0.35">
      <c r="A12" s="182" t="s">
        <v>12</v>
      </c>
      <c r="B12" s="308" t="s">
        <v>13</v>
      </c>
      <c r="C12" s="309"/>
      <c r="D12" s="28"/>
      <c r="E12" s="28"/>
    </row>
    <row r="13" spans="1:7" s="29" customFormat="1" ht="22" customHeight="1" x14ac:dyDescent="0.35">
      <c r="A13" s="182" t="s">
        <v>14</v>
      </c>
      <c r="B13" s="308" t="s">
        <v>15</v>
      </c>
      <c r="C13" s="309"/>
      <c r="D13" s="28"/>
      <c r="E13" s="28"/>
    </row>
    <row r="14" spans="1:7" s="29" customFormat="1" ht="22" customHeight="1" thickBot="1" x14ac:dyDescent="0.4">
      <c r="A14" s="183" t="s">
        <v>16</v>
      </c>
      <c r="B14" s="306" t="s">
        <v>17</v>
      </c>
      <c r="C14" s="307"/>
      <c r="D14" s="28"/>
      <c r="E14" s="28"/>
    </row>
  </sheetData>
  <mergeCells count="10">
    <mergeCell ref="A1:C1"/>
    <mergeCell ref="B7:C7"/>
    <mergeCell ref="B8:C8"/>
    <mergeCell ref="B9:C9"/>
    <mergeCell ref="B10:C10"/>
    <mergeCell ref="B14:C14"/>
    <mergeCell ref="B11:C11"/>
    <mergeCell ref="B12:C12"/>
    <mergeCell ref="B13:C13"/>
    <mergeCell ref="A3:C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F23F6-85A2-4DC8-B048-66C4A4D9599B}">
  <sheetPr>
    <tabColor theme="3" tint="0.249977111117893"/>
  </sheetPr>
  <dimension ref="A1:N98"/>
  <sheetViews>
    <sheetView showGridLines="0" zoomScale="70" zoomScaleNormal="70" workbookViewId="0">
      <pane ySplit="7" topLeftCell="A8" activePane="bottomLeft" state="frozen"/>
      <selection pane="bottomLeft" activeCell="A3" sqref="A3:L3"/>
    </sheetView>
  </sheetViews>
  <sheetFormatPr baseColWidth="10" defaultColWidth="11.453125" defaultRowHeight="14.5" x14ac:dyDescent="0.35"/>
  <cols>
    <col min="1" max="1" width="19.453125" customWidth="1"/>
    <col min="2" max="2" width="70.54296875" customWidth="1"/>
    <col min="3" max="3" width="12.453125" customWidth="1"/>
    <col min="4" max="4" width="13.7265625" customWidth="1"/>
    <col min="5" max="5" width="11.7265625" customWidth="1"/>
    <col min="6" max="6" width="12.453125" customWidth="1"/>
    <col min="7" max="7" width="38.453125" customWidth="1"/>
    <col min="8" max="8" width="11.81640625" customWidth="1"/>
    <col min="9" max="10" width="11" customWidth="1"/>
    <col min="11" max="11" width="11.1796875" customWidth="1"/>
    <col min="12" max="12" width="67.26953125" customWidth="1"/>
  </cols>
  <sheetData>
    <row r="1" spans="1:12" ht="32.15" customHeight="1" thickBot="1" x14ac:dyDescent="0.4">
      <c r="A1" s="327" t="s">
        <v>18</v>
      </c>
      <c r="B1" s="328"/>
      <c r="C1" s="328"/>
      <c r="D1" s="328"/>
      <c r="E1" s="328"/>
      <c r="F1" s="328"/>
      <c r="G1" s="328"/>
      <c r="H1" s="328"/>
      <c r="I1" s="328"/>
      <c r="J1" s="328"/>
      <c r="K1" s="328"/>
      <c r="L1" s="329"/>
    </row>
    <row r="2" spans="1:12" ht="18" customHeight="1" thickBot="1" x14ac:dyDescent="0.4">
      <c r="A2" s="3"/>
      <c r="B2" s="3"/>
      <c r="C2" s="3" t="s">
        <v>19</v>
      </c>
      <c r="D2" s="3"/>
      <c r="E2" s="3"/>
      <c r="F2" s="3"/>
      <c r="G2" s="3"/>
      <c r="H2" s="3"/>
      <c r="I2" s="3"/>
      <c r="J2" s="3"/>
      <c r="K2" s="3"/>
      <c r="L2" s="3"/>
    </row>
    <row r="3" spans="1:12" ht="99.75" customHeight="1" thickBot="1" x14ac:dyDescent="0.4">
      <c r="A3" s="310" t="s">
        <v>272</v>
      </c>
      <c r="B3" s="330"/>
      <c r="C3" s="330"/>
      <c r="D3" s="330"/>
      <c r="E3" s="330"/>
      <c r="F3" s="330"/>
      <c r="G3" s="330"/>
      <c r="H3" s="330"/>
      <c r="I3" s="330"/>
      <c r="J3" s="330"/>
      <c r="K3" s="330"/>
      <c r="L3" s="331"/>
    </row>
    <row r="4" spans="1:12" ht="21" customHeight="1" thickBot="1" x14ac:dyDescent="0.4"/>
    <row r="5" spans="1:12" ht="23.15" customHeight="1" thickBot="1" x14ac:dyDescent="0.4">
      <c r="A5" s="323" t="s">
        <v>20</v>
      </c>
      <c r="B5" s="323" t="s">
        <v>21</v>
      </c>
      <c r="C5" s="333" t="s">
        <v>22</v>
      </c>
      <c r="D5" s="334"/>
      <c r="E5" s="334"/>
      <c r="F5" s="334"/>
      <c r="G5" s="335"/>
      <c r="H5" s="333" t="s">
        <v>23</v>
      </c>
      <c r="I5" s="334"/>
      <c r="J5" s="334"/>
      <c r="K5" s="334"/>
      <c r="L5" s="335"/>
    </row>
    <row r="6" spans="1:12" ht="24.65" customHeight="1" thickBot="1" x14ac:dyDescent="0.4">
      <c r="A6" s="323"/>
      <c r="B6" s="323"/>
      <c r="C6" s="9" t="s">
        <v>24</v>
      </c>
      <c r="D6" s="337" t="s">
        <v>25</v>
      </c>
      <c r="E6" s="337"/>
      <c r="F6" s="337"/>
      <c r="G6" s="338" t="s">
        <v>26</v>
      </c>
      <c r="H6" s="336" t="s">
        <v>27</v>
      </c>
      <c r="I6" s="337"/>
      <c r="J6" s="337" t="s">
        <v>28</v>
      </c>
      <c r="K6" s="337"/>
      <c r="L6" s="338" t="s">
        <v>26</v>
      </c>
    </row>
    <row r="7" spans="1:12" ht="24" customHeight="1" thickBot="1" x14ac:dyDescent="0.4">
      <c r="A7" s="324"/>
      <c r="B7" s="324"/>
      <c r="C7" s="10">
        <v>2024</v>
      </c>
      <c r="D7" s="14">
        <v>2030</v>
      </c>
      <c r="E7" s="14">
        <v>2035</v>
      </c>
      <c r="F7" s="14">
        <v>2045</v>
      </c>
      <c r="G7" s="339"/>
      <c r="H7" s="10">
        <v>2037</v>
      </c>
      <c r="I7" s="14">
        <v>2045</v>
      </c>
      <c r="J7" s="14">
        <v>2037</v>
      </c>
      <c r="K7" s="14">
        <v>2045</v>
      </c>
      <c r="L7" s="339"/>
    </row>
    <row r="8" spans="1:12" ht="15" thickBot="1" x14ac:dyDescent="0.4">
      <c r="A8" s="332" t="s">
        <v>4</v>
      </c>
      <c r="B8" s="15" t="s">
        <v>29</v>
      </c>
      <c r="C8" s="103">
        <v>2047</v>
      </c>
      <c r="D8" s="104">
        <v>4527</v>
      </c>
      <c r="E8" s="104">
        <v>6360</v>
      </c>
      <c r="F8" s="104">
        <v>8972</v>
      </c>
      <c r="G8" s="16"/>
      <c r="H8" s="72">
        <v>5170.2399999999952</v>
      </c>
      <c r="I8" s="72">
        <v>6110.6800000000039</v>
      </c>
      <c r="J8" s="72">
        <v>6670.8000000000011</v>
      </c>
      <c r="K8" s="72">
        <v>7805.1099999999878</v>
      </c>
      <c r="L8" s="16"/>
    </row>
    <row r="9" spans="1:12" ht="43.5" customHeight="1" thickBot="1" x14ac:dyDescent="0.4">
      <c r="A9" s="321"/>
      <c r="B9" s="15" t="s">
        <v>30</v>
      </c>
      <c r="C9" s="98">
        <v>1430</v>
      </c>
      <c r="D9" s="99">
        <v>4704</v>
      </c>
      <c r="E9" s="99">
        <v>7715</v>
      </c>
      <c r="F9" s="99">
        <v>10034</v>
      </c>
      <c r="G9" s="15" t="s">
        <v>296</v>
      </c>
      <c r="H9" s="72">
        <v>8270.8600000000115</v>
      </c>
      <c r="I9" s="72">
        <v>9824.0299999999843</v>
      </c>
      <c r="J9" s="72">
        <v>10873.049999999996</v>
      </c>
      <c r="K9" s="72">
        <v>12755.860000000008</v>
      </c>
      <c r="L9" s="15"/>
    </row>
    <row r="10" spans="1:12" ht="15" thickBot="1" x14ac:dyDescent="0.4">
      <c r="A10" s="321"/>
      <c r="B10" s="15" t="s">
        <v>31</v>
      </c>
      <c r="C10" s="98">
        <v>8582</v>
      </c>
      <c r="D10" s="99">
        <v>13821</v>
      </c>
      <c r="E10" s="99">
        <v>15840</v>
      </c>
      <c r="F10" s="99">
        <v>18894</v>
      </c>
      <c r="G10" s="15"/>
      <c r="H10" s="72">
        <v>15213.289999999999</v>
      </c>
      <c r="I10" s="72">
        <v>15385.11</v>
      </c>
      <c r="J10" s="72">
        <v>15536.490000000002</v>
      </c>
      <c r="K10" s="72">
        <v>15556.710000000001</v>
      </c>
      <c r="L10" s="15"/>
    </row>
    <row r="11" spans="1:12" ht="18.649999999999999" customHeight="1" thickBot="1" x14ac:dyDescent="0.4">
      <c r="A11" s="321"/>
      <c r="B11" s="15" t="s">
        <v>32</v>
      </c>
      <c r="C11" s="106">
        <v>0</v>
      </c>
      <c r="D11" s="109">
        <v>0</v>
      </c>
      <c r="E11" s="109">
        <v>0</v>
      </c>
      <c r="F11" s="109">
        <v>0</v>
      </c>
      <c r="G11" s="15" t="s">
        <v>33</v>
      </c>
      <c r="H11" s="72">
        <v>15977.6</v>
      </c>
      <c r="I11" s="72">
        <v>16390.599999999999</v>
      </c>
      <c r="J11" s="72">
        <v>15977.6</v>
      </c>
      <c r="K11" s="72">
        <v>16390.599999999999</v>
      </c>
      <c r="L11" s="15"/>
    </row>
    <row r="12" spans="1:12" ht="21.65" customHeight="1" thickBot="1" x14ac:dyDescent="0.4">
      <c r="A12" s="321"/>
      <c r="B12" s="15" t="s">
        <v>34</v>
      </c>
      <c r="C12" s="98">
        <v>585</v>
      </c>
      <c r="D12" s="99">
        <v>602</v>
      </c>
      <c r="E12" s="99">
        <v>602</v>
      </c>
      <c r="F12" s="99">
        <v>600</v>
      </c>
      <c r="G12" s="15"/>
      <c r="H12" s="72">
        <v>327.90999999999997</v>
      </c>
      <c r="I12" s="72">
        <v>197.3</v>
      </c>
      <c r="J12" s="72">
        <v>327.90999999999997</v>
      </c>
      <c r="K12" s="72">
        <v>197.3</v>
      </c>
      <c r="L12" s="15" t="s">
        <v>35</v>
      </c>
    </row>
    <row r="13" spans="1:12" ht="15" thickBot="1" x14ac:dyDescent="0.4">
      <c r="A13" s="321"/>
      <c r="B13" s="15" t="s">
        <v>36</v>
      </c>
      <c r="C13" s="98">
        <v>1345</v>
      </c>
      <c r="D13" s="99">
        <v>1600</v>
      </c>
      <c r="E13" s="99">
        <v>1410</v>
      </c>
      <c r="F13" s="99">
        <v>1249</v>
      </c>
      <c r="G13" s="15" t="s">
        <v>289</v>
      </c>
      <c r="H13" s="72">
        <v>448.87</v>
      </c>
      <c r="I13" s="72">
        <v>766.86</v>
      </c>
      <c r="J13" s="72">
        <v>645.83999999999992</v>
      </c>
      <c r="K13" s="72">
        <v>1467.5400000000002</v>
      </c>
      <c r="L13" s="15" t="s">
        <v>37</v>
      </c>
    </row>
    <row r="14" spans="1:12" ht="64.5" customHeight="1" thickBot="1" x14ac:dyDescent="0.4">
      <c r="A14" s="321"/>
      <c r="B14" s="15" t="s">
        <v>38</v>
      </c>
      <c r="C14" s="98">
        <v>140</v>
      </c>
      <c r="D14" s="99">
        <v>2937</v>
      </c>
      <c r="E14" s="99">
        <v>4868</v>
      </c>
      <c r="F14" s="99">
        <v>8731</v>
      </c>
      <c r="G14" s="15"/>
      <c r="H14" s="72">
        <v>1940.5199999999998</v>
      </c>
      <c r="I14" s="72">
        <v>2898.1000000000004</v>
      </c>
      <c r="J14" s="72">
        <v>2126.23</v>
      </c>
      <c r="K14" s="72">
        <v>3198.6899999999996</v>
      </c>
      <c r="L14" s="15" t="s">
        <v>39</v>
      </c>
    </row>
    <row r="15" spans="1:12" ht="15" thickBot="1" x14ac:dyDescent="0.4">
      <c r="A15" s="321"/>
      <c r="B15" s="15" t="s">
        <v>40</v>
      </c>
      <c r="C15" s="98">
        <v>181</v>
      </c>
      <c r="D15" s="99">
        <v>478</v>
      </c>
      <c r="E15" s="99">
        <v>852</v>
      </c>
      <c r="F15" s="99">
        <v>1549</v>
      </c>
      <c r="G15" s="15"/>
      <c r="H15" s="72">
        <v>424.64000000000112</v>
      </c>
      <c r="I15" s="72">
        <v>714.74999999999932</v>
      </c>
      <c r="J15" s="72">
        <v>1088.2999999999943</v>
      </c>
      <c r="K15" s="72">
        <v>995.14999999999645</v>
      </c>
      <c r="L15" s="15"/>
    </row>
    <row r="16" spans="1:12" ht="50.5" thickBot="1" x14ac:dyDescent="0.4">
      <c r="A16" s="321"/>
      <c r="B16" s="15" t="s">
        <v>41</v>
      </c>
      <c r="C16" s="98">
        <v>509</v>
      </c>
      <c r="D16" s="99">
        <v>6204</v>
      </c>
      <c r="E16" s="99">
        <v>8644</v>
      </c>
      <c r="F16" s="99">
        <v>12989</v>
      </c>
      <c r="G16" s="15"/>
      <c r="H16" s="72">
        <v>9890.2100000000009</v>
      </c>
      <c r="I16" s="72">
        <v>11487.560000000001</v>
      </c>
      <c r="J16" s="72">
        <v>12161.099999999999</v>
      </c>
      <c r="K16" s="72">
        <v>13739.859999999999</v>
      </c>
      <c r="L16" s="15" t="s">
        <v>42</v>
      </c>
    </row>
    <row r="17" spans="1:12" ht="57.65" customHeight="1" thickBot="1" x14ac:dyDescent="0.4">
      <c r="A17" s="321"/>
      <c r="B17" s="15" t="s">
        <v>43</v>
      </c>
      <c r="C17" s="98">
        <v>3951</v>
      </c>
      <c r="D17" s="99">
        <v>4849</v>
      </c>
      <c r="E17" s="99">
        <v>4827</v>
      </c>
      <c r="F17" s="99">
        <v>4606</v>
      </c>
      <c r="G17" s="15" t="s">
        <v>299</v>
      </c>
      <c r="H17" s="72">
        <v>2957.27</v>
      </c>
      <c r="I17" s="72">
        <v>2854.2099999999996</v>
      </c>
      <c r="J17" s="72">
        <v>2941.7099999999996</v>
      </c>
      <c r="K17" s="72">
        <v>2872.36</v>
      </c>
      <c r="L17" s="15" t="s">
        <v>44</v>
      </c>
    </row>
    <row r="18" spans="1:12" ht="45" customHeight="1" thickBot="1" x14ac:dyDescent="0.4">
      <c r="A18" s="321"/>
      <c r="B18" s="15" t="s">
        <v>45</v>
      </c>
      <c r="C18" s="106">
        <v>0</v>
      </c>
      <c r="D18" s="99">
        <v>535</v>
      </c>
      <c r="E18" s="99">
        <v>535</v>
      </c>
      <c r="F18" s="99">
        <v>535</v>
      </c>
      <c r="G18" s="305" t="s">
        <v>298</v>
      </c>
      <c r="H18" s="72">
        <v>400</v>
      </c>
      <c r="I18" s="72">
        <v>400</v>
      </c>
      <c r="J18" s="72">
        <v>600</v>
      </c>
      <c r="K18" s="72">
        <v>600</v>
      </c>
      <c r="L18" s="15" t="s">
        <v>46</v>
      </c>
    </row>
    <row r="19" spans="1:12" ht="15" thickBot="1" x14ac:dyDescent="0.4">
      <c r="A19" s="321"/>
      <c r="B19" s="15" t="s">
        <v>47</v>
      </c>
      <c r="C19" s="98">
        <v>5</v>
      </c>
      <c r="D19" s="99">
        <v>175</v>
      </c>
      <c r="E19" s="99">
        <v>195</v>
      </c>
      <c r="F19" s="99">
        <v>195</v>
      </c>
      <c r="G19" s="305" t="s">
        <v>297</v>
      </c>
      <c r="H19" s="72">
        <v>1271.71</v>
      </c>
      <c r="I19" s="72">
        <v>3142</v>
      </c>
      <c r="J19" s="72">
        <v>6457.8400000000174</v>
      </c>
      <c r="K19" s="72">
        <v>11737.839999999998</v>
      </c>
      <c r="L19" s="15" t="s">
        <v>48</v>
      </c>
    </row>
    <row r="20" spans="1:12" ht="15" thickBot="1" x14ac:dyDescent="0.4">
      <c r="A20" s="321"/>
      <c r="B20" s="15" t="s">
        <v>49</v>
      </c>
      <c r="C20" s="98">
        <v>328</v>
      </c>
      <c r="D20" s="99">
        <v>1106</v>
      </c>
      <c r="E20" s="99">
        <v>1884</v>
      </c>
      <c r="F20" s="99">
        <v>3008</v>
      </c>
      <c r="G20" s="15"/>
      <c r="H20" s="72">
        <v>2043.9999999999982</v>
      </c>
      <c r="I20" s="72">
        <v>2837.49</v>
      </c>
      <c r="J20" s="72">
        <v>2675.1299999999978</v>
      </c>
      <c r="K20" s="72">
        <v>3526.2999999999988</v>
      </c>
      <c r="L20" s="15"/>
    </row>
    <row r="21" spans="1:12" ht="15" thickBot="1" x14ac:dyDescent="0.4">
      <c r="A21" s="321"/>
      <c r="B21" s="15" t="s">
        <v>50</v>
      </c>
      <c r="C21" s="98">
        <v>47</v>
      </c>
      <c r="D21" s="99">
        <v>2700</v>
      </c>
      <c r="E21" s="99">
        <v>3300</v>
      </c>
      <c r="F21" s="99">
        <v>3300</v>
      </c>
      <c r="G21" s="15"/>
      <c r="H21" s="72">
        <v>1913.85</v>
      </c>
      <c r="I21" s="72">
        <v>1913.85</v>
      </c>
      <c r="J21" s="72">
        <v>3862.6499999999996</v>
      </c>
      <c r="K21" s="72">
        <v>3862.5</v>
      </c>
      <c r="L21" s="15"/>
    </row>
    <row r="22" spans="1:12" ht="31" customHeight="1" thickBot="1" x14ac:dyDescent="0.4">
      <c r="A22" s="322"/>
      <c r="B22" s="42" t="s">
        <v>51</v>
      </c>
      <c r="C22" s="98">
        <v>120</v>
      </c>
      <c r="D22" s="101">
        <v>120</v>
      </c>
      <c r="E22" s="101">
        <v>120</v>
      </c>
      <c r="F22" s="101">
        <v>120</v>
      </c>
      <c r="G22" s="18"/>
      <c r="H22" s="73">
        <v>117.89999999999999</v>
      </c>
      <c r="I22" s="72">
        <v>117.89999999999999</v>
      </c>
      <c r="J22" s="72">
        <v>117.89999999999999</v>
      </c>
      <c r="K22" s="74">
        <v>117.89999999999999</v>
      </c>
      <c r="L22" s="15" t="s">
        <v>52</v>
      </c>
    </row>
    <row r="23" spans="1:12" x14ac:dyDescent="0.35">
      <c r="A23" s="318" t="s">
        <v>6</v>
      </c>
      <c r="B23" s="37" t="s">
        <v>29</v>
      </c>
      <c r="C23" s="75">
        <v>10266</v>
      </c>
      <c r="D23" s="96">
        <v>21290</v>
      </c>
      <c r="E23" s="96">
        <v>31220</v>
      </c>
      <c r="F23" s="96">
        <v>46950</v>
      </c>
      <c r="G23" s="24"/>
      <c r="H23" s="75">
        <v>27187.669999999958</v>
      </c>
      <c r="I23" s="76">
        <v>32441.539999999946</v>
      </c>
      <c r="J23" s="76">
        <v>35398.479999999996</v>
      </c>
      <c r="K23" s="76">
        <v>41784.390000000029</v>
      </c>
      <c r="L23" s="43"/>
    </row>
    <row r="24" spans="1:12" x14ac:dyDescent="0.35">
      <c r="A24" s="319"/>
      <c r="B24" s="38" t="s">
        <v>30</v>
      </c>
      <c r="C24" s="77">
        <v>12223</v>
      </c>
      <c r="D24" s="99">
        <v>52470</v>
      </c>
      <c r="E24" s="99">
        <v>75800</v>
      </c>
      <c r="F24" s="99">
        <v>100980</v>
      </c>
      <c r="G24" s="23"/>
      <c r="H24" s="77">
        <v>39817.78999999995</v>
      </c>
      <c r="I24" s="78">
        <v>47092.180000000015</v>
      </c>
      <c r="J24" s="78">
        <v>52005.800000000097</v>
      </c>
      <c r="K24" s="78">
        <v>60830.419999999984</v>
      </c>
      <c r="L24" s="38"/>
    </row>
    <row r="25" spans="1:12" x14ac:dyDescent="0.35">
      <c r="A25" s="319"/>
      <c r="B25" s="38" t="s">
        <v>31</v>
      </c>
      <c r="C25" s="77">
        <v>20169</v>
      </c>
      <c r="D25" s="99">
        <v>35800</v>
      </c>
      <c r="E25" s="99">
        <v>47380</v>
      </c>
      <c r="F25" s="99">
        <v>56060</v>
      </c>
      <c r="G25" s="23"/>
      <c r="H25" s="77">
        <v>40108.759999999995</v>
      </c>
      <c r="I25" s="78">
        <v>48068.649999999994</v>
      </c>
      <c r="J25" s="78">
        <v>54939.05</v>
      </c>
      <c r="K25" s="78">
        <v>55697.429999999964</v>
      </c>
      <c r="L25" s="38"/>
    </row>
    <row r="26" spans="1:12" x14ac:dyDescent="0.35">
      <c r="A26" s="319"/>
      <c r="B26" s="38" t="s">
        <v>32</v>
      </c>
      <c r="C26" s="125">
        <v>0</v>
      </c>
      <c r="D26" s="109">
        <v>0</v>
      </c>
      <c r="E26" s="109">
        <v>0</v>
      </c>
      <c r="F26" s="109">
        <v>0</v>
      </c>
      <c r="G26" s="23"/>
      <c r="H26" s="77">
        <v>4032</v>
      </c>
      <c r="I26" s="78">
        <v>4950</v>
      </c>
      <c r="J26" s="78">
        <v>4032</v>
      </c>
      <c r="K26" s="78">
        <v>5695</v>
      </c>
      <c r="L26" s="38"/>
    </row>
    <row r="27" spans="1:12" ht="31.5" customHeight="1" x14ac:dyDescent="0.35">
      <c r="A27" s="319"/>
      <c r="B27" s="38" t="s">
        <v>34</v>
      </c>
      <c r="C27" s="77">
        <v>2191</v>
      </c>
      <c r="D27" s="99">
        <v>2040</v>
      </c>
      <c r="E27" s="99">
        <v>1980</v>
      </c>
      <c r="F27" s="99">
        <v>1520</v>
      </c>
      <c r="G27" s="140" t="s">
        <v>258</v>
      </c>
      <c r="H27" s="77">
        <v>1358.6500000000003</v>
      </c>
      <c r="I27" s="78">
        <v>880.24999999999977</v>
      </c>
      <c r="J27" s="78">
        <v>1358.6500000000003</v>
      </c>
      <c r="K27" s="78">
        <v>880.24999999999977</v>
      </c>
      <c r="L27" s="38" t="s">
        <v>35</v>
      </c>
    </row>
    <row r="28" spans="1:12" ht="30.65" customHeight="1" x14ac:dyDescent="0.35">
      <c r="A28" s="319"/>
      <c r="B28" s="38" t="s">
        <v>36</v>
      </c>
      <c r="C28" s="77">
        <v>8529</v>
      </c>
      <c r="D28" s="99">
        <v>9130</v>
      </c>
      <c r="E28" s="99">
        <v>9650</v>
      </c>
      <c r="F28" s="99">
        <v>8740</v>
      </c>
      <c r="G28" s="140" t="s">
        <v>259</v>
      </c>
      <c r="H28" s="77">
        <v>8435.1200000000008</v>
      </c>
      <c r="I28" s="78">
        <v>11480.730000000001</v>
      </c>
      <c r="J28" s="78">
        <v>11546.430000000008</v>
      </c>
      <c r="K28" s="78">
        <v>16006.940000000002</v>
      </c>
      <c r="L28" s="38" t="s">
        <v>37</v>
      </c>
    </row>
    <row r="29" spans="1:12" ht="50" x14ac:dyDescent="0.35">
      <c r="A29" s="319"/>
      <c r="B29" s="38" t="s">
        <v>38</v>
      </c>
      <c r="C29" s="77">
        <v>879</v>
      </c>
      <c r="D29" s="99">
        <v>4060</v>
      </c>
      <c r="E29" s="99">
        <v>6510</v>
      </c>
      <c r="F29" s="99">
        <v>13890</v>
      </c>
      <c r="G29" s="140" t="s">
        <v>262</v>
      </c>
      <c r="H29" s="77">
        <v>10669.85</v>
      </c>
      <c r="I29" s="78">
        <v>15331.09</v>
      </c>
      <c r="J29" s="78">
        <v>12321.36</v>
      </c>
      <c r="K29" s="78">
        <v>18117.14</v>
      </c>
      <c r="L29" s="38" t="s">
        <v>39</v>
      </c>
    </row>
    <row r="30" spans="1:12" ht="29.5" customHeight="1" x14ac:dyDescent="0.35">
      <c r="A30" s="319"/>
      <c r="B30" s="38" t="s">
        <v>40</v>
      </c>
      <c r="C30" s="77">
        <v>342</v>
      </c>
      <c r="D30" s="99">
        <v>4880</v>
      </c>
      <c r="E30" s="99">
        <v>6590</v>
      </c>
      <c r="F30" s="99">
        <v>11840</v>
      </c>
      <c r="G30" s="140" t="s">
        <v>261</v>
      </c>
      <c r="H30" s="77">
        <v>3986.95999999998</v>
      </c>
      <c r="I30" s="78">
        <v>6198.5899999999838</v>
      </c>
      <c r="J30" s="78">
        <v>10303.280000000002</v>
      </c>
      <c r="K30" s="78">
        <v>9481.1899999999987</v>
      </c>
      <c r="L30" s="38"/>
    </row>
    <row r="31" spans="1:12" ht="50" x14ac:dyDescent="0.35">
      <c r="A31" s="319"/>
      <c r="B31" s="38" t="s">
        <v>41</v>
      </c>
      <c r="C31" s="77">
        <v>2529</v>
      </c>
      <c r="D31" s="99">
        <v>17480</v>
      </c>
      <c r="E31" s="99">
        <v>30120</v>
      </c>
      <c r="F31" s="99">
        <v>41620</v>
      </c>
      <c r="G31" s="140" t="s">
        <v>301</v>
      </c>
      <c r="H31" s="77">
        <v>43597.97</v>
      </c>
      <c r="I31" s="78">
        <v>56833.150000000016</v>
      </c>
      <c r="J31" s="78">
        <v>57836.280000000013</v>
      </c>
      <c r="K31" s="78">
        <v>71044.58</v>
      </c>
      <c r="L31" s="38" t="s">
        <v>42</v>
      </c>
    </row>
    <row r="32" spans="1:12" ht="37.5" x14ac:dyDescent="0.35">
      <c r="A32" s="319"/>
      <c r="B32" s="38" t="s">
        <v>43</v>
      </c>
      <c r="C32" s="77">
        <v>13846</v>
      </c>
      <c r="D32" s="99">
        <v>12880</v>
      </c>
      <c r="E32" s="99">
        <v>12160</v>
      </c>
      <c r="F32" s="99">
        <v>11210</v>
      </c>
      <c r="G32" s="140" t="s">
        <v>260</v>
      </c>
      <c r="H32" s="77">
        <v>13745.479999999996</v>
      </c>
      <c r="I32" s="78">
        <v>13540.800000000001</v>
      </c>
      <c r="J32" s="78">
        <v>14066.160000000005</v>
      </c>
      <c r="K32" s="78">
        <v>13577.46</v>
      </c>
      <c r="L32" s="38" t="s">
        <v>53</v>
      </c>
    </row>
    <row r="33" spans="1:12" ht="30.5" customHeight="1" x14ac:dyDescent="0.35">
      <c r="A33" s="319"/>
      <c r="B33" s="38" t="s">
        <v>54</v>
      </c>
      <c r="C33" s="77">
        <v>50</v>
      </c>
      <c r="D33" s="99">
        <v>4540</v>
      </c>
      <c r="E33" s="99">
        <v>9960</v>
      </c>
      <c r="F33" s="99">
        <v>11060</v>
      </c>
      <c r="G33" s="140" t="s">
        <v>302</v>
      </c>
      <c r="H33" s="77">
        <v>3332</v>
      </c>
      <c r="I33" s="78">
        <v>3332</v>
      </c>
      <c r="J33" s="78">
        <v>3943.25</v>
      </c>
      <c r="K33" s="78">
        <v>3943.25</v>
      </c>
      <c r="L33" s="38" t="s">
        <v>46</v>
      </c>
    </row>
    <row r="34" spans="1:12" x14ac:dyDescent="0.35">
      <c r="A34" s="319"/>
      <c r="B34" s="38" t="s">
        <v>47</v>
      </c>
      <c r="C34" s="77">
        <v>29</v>
      </c>
      <c r="D34" s="99">
        <v>1080</v>
      </c>
      <c r="E34" s="99">
        <v>6300</v>
      </c>
      <c r="F34" s="99">
        <v>14300</v>
      </c>
      <c r="G34" s="23"/>
      <c r="H34" s="77">
        <v>6671.2300000000005</v>
      </c>
      <c r="I34" s="78">
        <v>8588</v>
      </c>
      <c r="J34" s="78">
        <v>10919.449999999977</v>
      </c>
      <c r="K34" s="78">
        <v>14631.949999999977</v>
      </c>
      <c r="L34" s="38" t="s">
        <v>48</v>
      </c>
    </row>
    <row r="35" spans="1:12" x14ac:dyDescent="0.35">
      <c r="A35" s="319"/>
      <c r="B35" s="38" t="s">
        <v>49</v>
      </c>
      <c r="C35" s="77">
        <v>1563</v>
      </c>
      <c r="D35" s="99">
        <v>5190</v>
      </c>
      <c r="E35" s="99">
        <v>8950</v>
      </c>
      <c r="F35" s="99">
        <v>15040</v>
      </c>
      <c r="G35" s="23"/>
      <c r="H35" s="77">
        <v>7926.4700000000084</v>
      </c>
      <c r="I35" s="78">
        <v>11118.560000000019</v>
      </c>
      <c r="J35" s="78">
        <v>10354.990000000007</v>
      </c>
      <c r="K35" s="78">
        <v>13859.210000000006</v>
      </c>
      <c r="L35" s="38"/>
    </row>
    <row r="36" spans="1:12" x14ac:dyDescent="0.35">
      <c r="A36" s="319"/>
      <c r="B36" s="38" t="s">
        <v>50</v>
      </c>
      <c r="C36" s="77">
        <v>443</v>
      </c>
      <c r="D36" s="99">
        <v>2350</v>
      </c>
      <c r="E36" s="99">
        <v>9800</v>
      </c>
      <c r="F36" s="99">
        <v>17060</v>
      </c>
      <c r="G36" s="23"/>
      <c r="H36" s="79">
        <v>15903.470000000001</v>
      </c>
      <c r="I36" s="78">
        <v>15903.470000000001</v>
      </c>
      <c r="J36" s="78">
        <v>24227.569999999996</v>
      </c>
      <c r="K36" s="78">
        <v>24227.22</v>
      </c>
      <c r="L36" s="38"/>
    </row>
    <row r="37" spans="1:12" ht="25.5" thickBot="1" x14ac:dyDescent="0.4">
      <c r="A37" s="320"/>
      <c r="B37" s="36" t="s">
        <v>51</v>
      </c>
      <c r="C37" s="80">
        <v>340</v>
      </c>
      <c r="D37" s="129">
        <v>300</v>
      </c>
      <c r="E37" s="129">
        <v>300</v>
      </c>
      <c r="F37" s="129">
        <v>300</v>
      </c>
      <c r="G37" s="25"/>
      <c r="H37" s="80">
        <v>3005.9599999999991</v>
      </c>
      <c r="I37" s="81">
        <v>3005.9599999999991</v>
      </c>
      <c r="J37" s="81">
        <v>3005.9599999999991</v>
      </c>
      <c r="K37" s="81">
        <v>3005.9599999999991</v>
      </c>
      <c r="L37" s="39" t="s">
        <v>52</v>
      </c>
    </row>
    <row r="38" spans="1:12" ht="15" thickBot="1" x14ac:dyDescent="0.4">
      <c r="A38" s="321" t="s">
        <v>8</v>
      </c>
      <c r="B38" s="16" t="s">
        <v>29</v>
      </c>
      <c r="C38" s="291">
        <v>9854.61</v>
      </c>
      <c r="D38" s="282">
        <v>16993.386209000004</v>
      </c>
      <c r="E38" s="282">
        <v>25040</v>
      </c>
      <c r="F38" s="282">
        <v>36309.08</v>
      </c>
      <c r="G38" s="19" t="s">
        <v>280</v>
      </c>
      <c r="H38" s="72">
        <v>24620.500000000018</v>
      </c>
      <c r="I38" s="72">
        <v>28622.779999999992</v>
      </c>
      <c r="J38" s="72">
        <v>31300.250000000044</v>
      </c>
      <c r="K38" s="72">
        <v>36117.06</v>
      </c>
      <c r="L38" s="44"/>
    </row>
    <row r="39" spans="1:12" ht="15" thickBot="1" x14ac:dyDescent="0.4">
      <c r="A39" s="321"/>
      <c r="B39" s="15" t="s">
        <v>30</v>
      </c>
      <c r="C39" s="291">
        <v>1845.2859999999998</v>
      </c>
      <c r="D39" s="282">
        <v>7322.38</v>
      </c>
      <c r="E39" s="282">
        <v>15112.22</v>
      </c>
      <c r="F39" s="282">
        <v>25225.569999999996</v>
      </c>
      <c r="G39" s="15" t="s">
        <v>281</v>
      </c>
      <c r="H39" s="72">
        <v>13963.630000000006</v>
      </c>
      <c r="I39" s="72">
        <v>17746.830000000002</v>
      </c>
      <c r="J39" s="72">
        <v>20304.210000000017</v>
      </c>
      <c r="K39" s="72">
        <v>24896.91999999998</v>
      </c>
      <c r="L39" s="41"/>
    </row>
    <row r="40" spans="1:12" ht="15" thickBot="1" x14ac:dyDescent="0.4">
      <c r="A40" s="321"/>
      <c r="B40" s="15" t="s">
        <v>31</v>
      </c>
      <c r="C40" s="291">
        <v>15179.69</v>
      </c>
      <c r="D40" s="282">
        <v>24866.240000000002</v>
      </c>
      <c r="E40" s="282">
        <v>32516.18</v>
      </c>
      <c r="F40" s="282">
        <v>38316.9</v>
      </c>
      <c r="G40" s="15" t="s">
        <v>282</v>
      </c>
      <c r="H40" s="72">
        <v>26186.220000000012</v>
      </c>
      <c r="I40" s="72">
        <v>29939.339999999978</v>
      </c>
      <c r="J40" s="72">
        <v>31632.80000000001</v>
      </c>
      <c r="K40" s="72">
        <v>32794.499999999985</v>
      </c>
      <c r="L40" s="41"/>
    </row>
    <row r="41" spans="1:12" ht="15" thickBot="1" x14ac:dyDescent="0.4">
      <c r="A41" s="321"/>
      <c r="B41" s="15" t="s">
        <v>32</v>
      </c>
      <c r="C41" s="291">
        <v>0</v>
      </c>
      <c r="D41" s="282">
        <v>0</v>
      </c>
      <c r="E41" s="282">
        <v>0</v>
      </c>
      <c r="F41" s="282">
        <v>0</v>
      </c>
      <c r="G41" s="15" t="s">
        <v>278</v>
      </c>
      <c r="H41" s="72">
        <v>19927</v>
      </c>
      <c r="I41" s="72">
        <v>19500.5</v>
      </c>
      <c r="J41" s="72">
        <v>22187.5</v>
      </c>
      <c r="K41" s="72">
        <v>25072.400000000001</v>
      </c>
      <c r="L41" s="41"/>
    </row>
    <row r="42" spans="1:12" ht="15" thickBot="1" x14ac:dyDescent="0.4">
      <c r="A42" s="321"/>
      <c r="B42" s="15" t="s">
        <v>34</v>
      </c>
      <c r="C42" s="291">
        <v>1876.0419999999999</v>
      </c>
      <c r="D42" s="282">
        <v>2041.5950000000003</v>
      </c>
      <c r="E42" s="282">
        <v>2002.6550000000004</v>
      </c>
      <c r="F42" s="282">
        <v>1932.4150000000002</v>
      </c>
      <c r="G42" s="305" t="s">
        <v>283</v>
      </c>
      <c r="H42" s="72">
        <v>1103.1600000000001</v>
      </c>
      <c r="I42" s="72">
        <v>699.58</v>
      </c>
      <c r="J42" s="72">
        <v>1103.1600000000001</v>
      </c>
      <c r="K42" s="72">
        <v>699.58</v>
      </c>
      <c r="L42" s="41" t="s">
        <v>35</v>
      </c>
    </row>
    <row r="43" spans="1:12" ht="15" thickBot="1" x14ac:dyDescent="0.4">
      <c r="A43" s="321"/>
      <c r="B43" s="15" t="s">
        <v>36</v>
      </c>
      <c r="C43" s="291">
        <v>3362.4670000000001</v>
      </c>
      <c r="D43" s="282">
        <v>3130.21</v>
      </c>
      <c r="E43" s="282">
        <v>3100.7000000000003</v>
      </c>
      <c r="F43" s="282">
        <v>2811.57</v>
      </c>
      <c r="G43" s="15" t="s">
        <v>284</v>
      </c>
      <c r="H43" s="72">
        <v>5546.8000000000011</v>
      </c>
      <c r="I43" s="72">
        <v>7627.97</v>
      </c>
      <c r="J43" s="72">
        <v>7434.6100000000024</v>
      </c>
      <c r="K43" s="72">
        <v>10835.96</v>
      </c>
      <c r="L43" s="41" t="s">
        <v>37</v>
      </c>
    </row>
    <row r="44" spans="1:12" ht="50.5" thickBot="1" x14ac:dyDescent="0.4">
      <c r="A44" s="321"/>
      <c r="B44" s="15" t="s">
        <v>38</v>
      </c>
      <c r="C44" s="291">
        <v>1003.8489999999998</v>
      </c>
      <c r="D44" s="282">
        <v>3679.1199999999994</v>
      </c>
      <c r="E44" s="282">
        <v>6318.37</v>
      </c>
      <c r="F44" s="282">
        <v>11452.010000000002</v>
      </c>
      <c r="G44" s="305" t="s">
        <v>285</v>
      </c>
      <c r="H44" s="72">
        <v>9504.06</v>
      </c>
      <c r="I44" s="72">
        <v>14631.870000000003</v>
      </c>
      <c r="J44" s="72">
        <v>10792.04</v>
      </c>
      <c r="K44" s="72">
        <v>16792.43</v>
      </c>
      <c r="L44" s="41" t="s">
        <v>39</v>
      </c>
    </row>
    <row r="45" spans="1:12" ht="15" thickBot="1" x14ac:dyDescent="0.4">
      <c r="A45" s="321"/>
      <c r="B45" s="15" t="s">
        <v>40</v>
      </c>
      <c r="C45" s="291">
        <v>231.53</v>
      </c>
      <c r="D45" s="282">
        <v>1282.8699999999999</v>
      </c>
      <c r="E45" s="282">
        <v>2433.66</v>
      </c>
      <c r="F45" s="282">
        <v>4321.5200000000004</v>
      </c>
      <c r="G45" s="15" t="s">
        <v>286</v>
      </c>
      <c r="H45" s="72">
        <v>983.64999999999873</v>
      </c>
      <c r="I45" s="72">
        <v>1888.4099999999976</v>
      </c>
      <c r="J45" s="72">
        <v>2855.3799999999892</v>
      </c>
      <c r="K45" s="72">
        <v>2981.9399999999882</v>
      </c>
      <c r="L45" s="41"/>
    </row>
    <row r="46" spans="1:12" ht="50.5" thickBot="1" x14ac:dyDescent="0.4">
      <c r="A46" s="321"/>
      <c r="B46" s="15" t="s">
        <v>41</v>
      </c>
      <c r="C46" s="291">
        <v>2515.3239999999996</v>
      </c>
      <c r="D46" s="282">
        <v>20960.71</v>
      </c>
      <c r="E46" s="282">
        <v>36699.78</v>
      </c>
      <c r="F46" s="282">
        <v>51529.310000000005</v>
      </c>
      <c r="G46" s="15" t="s">
        <v>287</v>
      </c>
      <c r="H46" s="72">
        <v>36320.399999999994</v>
      </c>
      <c r="I46" s="72">
        <v>44981.179999999993</v>
      </c>
      <c r="J46" s="72">
        <v>46187.669999999991</v>
      </c>
      <c r="K46" s="72">
        <v>54816.559999999983</v>
      </c>
      <c r="L46" s="41" t="s">
        <v>42</v>
      </c>
    </row>
    <row r="47" spans="1:12" ht="38" thickBot="1" x14ac:dyDescent="0.4">
      <c r="A47" s="321"/>
      <c r="B47" s="15" t="s">
        <v>43</v>
      </c>
      <c r="C47" s="291">
        <v>11967.770000000002</v>
      </c>
      <c r="D47" s="282">
        <v>12540.971818181813</v>
      </c>
      <c r="E47" s="282">
        <v>13239.52</v>
      </c>
      <c r="F47" s="282">
        <v>13553.96</v>
      </c>
      <c r="G47" s="305" t="s">
        <v>288</v>
      </c>
      <c r="H47" s="72">
        <v>10008.589999999998</v>
      </c>
      <c r="I47" s="72">
        <v>9790.35</v>
      </c>
      <c r="J47" s="72">
        <v>10003.77</v>
      </c>
      <c r="K47" s="72">
        <v>9683.5400000000027</v>
      </c>
      <c r="L47" s="41" t="s">
        <v>53</v>
      </c>
    </row>
    <row r="48" spans="1:12" ht="15" thickBot="1" x14ac:dyDescent="0.4">
      <c r="A48" s="321"/>
      <c r="B48" s="15" t="s">
        <v>45</v>
      </c>
      <c r="C48" s="291">
        <v>287.3</v>
      </c>
      <c r="D48" s="282">
        <v>2192.1</v>
      </c>
      <c r="E48" s="282">
        <v>3773.9</v>
      </c>
      <c r="F48" s="282">
        <v>4924.3999999999996</v>
      </c>
      <c r="G48" s="15" t="s">
        <v>289</v>
      </c>
      <c r="H48" s="72">
        <v>4576.1499999999996</v>
      </c>
      <c r="I48" s="72">
        <v>4576.1499999999996</v>
      </c>
      <c r="J48" s="72">
        <v>4857.8999999999996</v>
      </c>
      <c r="K48" s="72">
        <v>4857.8999999999996</v>
      </c>
      <c r="L48" s="41" t="s">
        <v>46</v>
      </c>
    </row>
    <row r="49" spans="1:14" ht="15" thickBot="1" x14ac:dyDescent="0.4">
      <c r="A49" s="321"/>
      <c r="B49" s="15" t="s">
        <v>47</v>
      </c>
      <c r="C49" s="291">
        <v>20.225000000000001</v>
      </c>
      <c r="D49" s="282">
        <v>251.5</v>
      </c>
      <c r="E49" s="282">
        <v>1883.6</v>
      </c>
      <c r="F49" s="282">
        <v>4029.54</v>
      </c>
      <c r="G49" s="15" t="s">
        <v>290</v>
      </c>
      <c r="H49" s="72">
        <v>5743.97</v>
      </c>
      <c r="I49" s="72">
        <v>10897</v>
      </c>
      <c r="J49" s="72">
        <v>12036.819999999989</v>
      </c>
      <c r="K49" s="72">
        <v>13851.819999999989</v>
      </c>
      <c r="L49" s="41" t="s">
        <v>48</v>
      </c>
    </row>
    <row r="50" spans="1:14" ht="15" thickBot="1" x14ac:dyDescent="0.4">
      <c r="A50" s="321"/>
      <c r="B50" s="15" t="s">
        <v>49</v>
      </c>
      <c r="C50" s="291">
        <v>1575.7540000000001</v>
      </c>
      <c r="D50" s="282">
        <v>4494.4391009579958</v>
      </c>
      <c r="E50" s="282">
        <v>8190.7154605747965</v>
      </c>
      <c r="F50" s="282">
        <v>12375.120957995578</v>
      </c>
      <c r="G50" s="15" t="s">
        <v>291</v>
      </c>
      <c r="H50" s="72">
        <v>9137.2599999999948</v>
      </c>
      <c r="I50" s="72">
        <v>11894.819999999998</v>
      </c>
      <c r="J50" s="72">
        <v>11751.110000000002</v>
      </c>
      <c r="K50" s="72">
        <v>14655.430000000004</v>
      </c>
      <c r="L50" s="41"/>
    </row>
    <row r="51" spans="1:14" ht="15" thickBot="1" x14ac:dyDescent="0.4">
      <c r="A51" s="321"/>
      <c r="B51" s="15" t="s">
        <v>50</v>
      </c>
      <c r="C51" s="291">
        <v>139.10399999999998</v>
      </c>
      <c r="D51" s="282">
        <v>6514.65</v>
      </c>
      <c r="E51" s="282">
        <v>9562.01</v>
      </c>
      <c r="F51" s="282">
        <v>13466.68</v>
      </c>
      <c r="G51" s="15" t="s">
        <v>292</v>
      </c>
      <c r="H51" s="72">
        <v>5929.5</v>
      </c>
      <c r="I51" s="72">
        <v>5929.5</v>
      </c>
      <c r="J51" s="72">
        <v>8805.0000000000036</v>
      </c>
      <c r="K51" s="72">
        <v>8804.77</v>
      </c>
      <c r="L51" s="41"/>
    </row>
    <row r="52" spans="1:14" ht="25.5" thickBot="1" x14ac:dyDescent="0.4">
      <c r="A52" s="322"/>
      <c r="B52" s="42" t="s">
        <v>51</v>
      </c>
      <c r="C52" s="291">
        <v>0</v>
      </c>
      <c r="D52" s="282">
        <v>0</v>
      </c>
      <c r="E52" s="282">
        <v>18</v>
      </c>
      <c r="F52" s="282">
        <v>32</v>
      </c>
      <c r="G52" s="17" t="s">
        <v>293</v>
      </c>
      <c r="H52" s="73">
        <v>816.75</v>
      </c>
      <c r="I52" s="74">
        <v>816.75</v>
      </c>
      <c r="J52" s="74">
        <v>816.75</v>
      </c>
      <c r="K52" s="74">
        <v>816.75</v>
      </c>
      <c r="L52" s="41" t="s">
        <v>52</v>
      </c>
    </row>
    <row r="53" spans="1:14" x14ac:dyDescent="0.35">
      <c r="A53" s="318" t="s">
        <v>10</v>
      </c>
      <c r="B53" s="37" t="s">
        <v>29</v>
      </c>
      <c r="C53" s="75">
        <v>15876.034356482774</v>
      </c>
      <c r="D53" s="96">
        <v>30869.381328110718</v>
      </c>
      <c r="E53" s="96">
        <v>43554.569963972288</v>
      </c>
      <c r="F53" s="96">
        <v>55498.755944867931</v>
      </c>
      <c r="G53" s="121"/>
      <c r="H53" s="82">
        <v>41299.369999999966</v>
      </c>
      <c r="I53" s="76">
        <v>47766.630000000259</v>
      </c>
      <c r="J53" s="76">
        <v>52182.309999999896</v>
      </c>
      <c r="K53" s="83">
        <v>59965.950000000084</v>
      </c>
      <c r="L53" s="43"/>
    </row>
    <row r="54" spans="1:14" x14ac:dyDescent="0.35">
      <c r="A54" s="319"/>
      <c r="B54" s="38" t="s">
        <v>30</v>
      </c>
      <c r="C54" s="77">
        <v>2403.5548533384363</v>
      </c>
      <c r="D54" s="99">
        <v>8200.0377178767103</v>
      </c>
      <c r="E54" s="99">
        <v>15931.940122288839</v>
      </c>
      <c r="F54" s="99">
        <v>24947.219396440985</v>
      </c>
      <c r="G54" s="122"/>
      <c r="H54" s="84">
        <v>13896.370000000017</v>
      </c>
      <c r="I54" s="78">
        <v>16752.350000000068</v>
      </c>
      <c r="J54" s="78">
        <v>18681.499999999971</v>
      </c>
      <c r="K54" s="78">
        <v>22147.84000000008</v>
      </c>
      <c r="L54" s="38"/>
      <c r="N54" s="53"/>
    </row>
    <row r="55" spans="1:14" x14ac:dyDescent="0.35">
      <c r="A55" s="319"/>
      <c r="B55" s="38" t="s">
        <v>31</v>
      </c>
      <c r="C55" s="77">
        <v>13236.558848031404</v>
      </c>
      <c r="D55" s="99">
        <v>23590.054897275462</v>
      </c>
      <c r="E55" s="99">
        <v>28358.551259694577</v>
      </c>
      <c r="F55" s="99">
        <v>33964.869008388749</v>
      </c>
      <c r="G55" s="122"/>
      <c r="H55" s="84">
        <v>28852.409999999993</v>
      </c>
      <c r="I55" s="78">
        <v>30175.83000000002</v>
      </c>
      <c r="J55" s="78">
        <v>32920.299999999988</v>
      </c>
      <c r="K55" s="78">
        <v>32348.340000000011</v>
      </c>
      <c r="L55" s="38"/>
      <c r="N55" s="53"/>
    </row>
    <row r="56" spans="1:14" ht="62.5" x14ac:dyDescent="0.35">
      <c r="A56" s="319"/>
      <c r="B56" s="38" t="s">
        <v>32</v>
      </c>
      <c r="C56" s="125">
        <v>0</v>
      </c>
      <c r="D56" s="109">
        <v>0</v>
      </c>
      <c r="E56" s="109">
        <v>0</v>
      </c>
      <c r="F56" s="109">
        <v>0</v>
      </c>
      <c r="G56" s="122"/>
      <c r="H56" s="84">
        <v>10050</v>
      </c>
      <c r="I56" s="78">
        <v>19354.400000000001</v>
      </c>
      <c r="J56" s="78">
        <v>12484.9</v>
      </c>
      <c r="K56" s="78">
        <v>23992</v>
      </c>
      <c r="L56" s="38" t="s">
        <v>55</v>
      </c>
    </row>
    <row r="57" spans="1:14" x14ac:dyDescent="0.35">
      <c r="A57" s="319"/>
      <c r="B57" s="38" t="s">
        <v>34</v>
      </c>
      <c r="C57" s="77">
        <v>1763.9782000000002</v>
      </c>
      <c r="D57" s="99">
        <v>1899.2588409782211</v>
      </c>
      <c r="E57" s="99">
        <v>1683.9847351558058</v>
      </c>
      <c r="F57" s="99">
        <v>1293.3860681559627</v>
      </c>
      <c r="G57" s="122"/>
      <c r="H57" s="84">
        <v>1345.4099999999999</v>
      </c>
      <c r="I57" s="78">
        <v>974.42000000000007</v>
      </c>
      <c r="J57" s="78">
        <v>1345.4099999999999</v>
      </c>
      <c r="K57" s="78">
        <v>974.42000000000007</v>
      </c>
      <c r="L57" s="38" t="s">
        <v>35</v>
      </c>
    </row>
    <row r="58" spans="1:14" x14ac:dyDescent="0.35">
      <c r="A58" s="319"/>
      <c r="B58" s="38" t="s">
        <v>36</v>
      </c>
      <c r="C58" s="77">
        <v>13575.282203000001</v>
      </c>
      <c r="D58" s="99">
        <v>13328.453011163265</v>
      </c>
      <c r="E58" s="99">
        <v>11997.68732272789</v>
      </c>
      <c r="F58" s="99">
        <v>10950.62350157143</v>
      </c>
      <c r="G58" s="122"/>
      <c r="H58" s="84">
        <v>23183.41</v>
      </c>
      <c r="I58" s="78">
        <v>28795.049999999996</v>
      </c>
      <c r="J58" s="78">
        <v>30696.419999999995</v>
      </c>
      <c r="K58" s="78">
        <v>34744.619999999995</v>
      </c>
      <c r="L58" s="38" t="s">
        <v>37</v>
      </c>
    </row>
    <row r="59" spans="1:14" ht="50" x14ac:dyDescent="0.35">
      <c r="A59" s="319"/>
      <c r="B59" s="38" t="s">
        <v>38</v>
      </c>
      <c r="C59" s="77">
        <v>1715.2410345299998</v>
      </c>
      <c r="D59" s="99">
        <v>5966.3073057838546</v>
      </c>
      <c r="E59" s="99">
        <v>11047.834934920549</v>
      </c>
      <c r="F59" s="99">
        <v>18472.159243949605</v>
      </c>
      <c r="G59" s="122"/>
      <c r="H59" s="84">
        <v>14826.189999999995</v>
      </c>
      <c r="I59" s="78">
        <v>22660.910000000003</v>
      </c>
      <c r="J59" s="78">
        <v>17617.190000000002</v>
      </c>
      <c r="K59" s="78">
        <v>28219.94000000001</v>
      </c>
      <c r="L59" s="38" t="s">
        <v>39</v>
      </c>
    </row>
    <row r="60" spans="1:14" x14ac:dyDescent="0.35">
      <c r="A60" s="319"/>
      <c r="B60" s="38" t="s">
        <v>40</v>
      </c>
      <c r="C60" s="77">
        <v>130.66947999999985</v>
      </c>
      <c r="D60" s="99">
        <v>1120.4465803334183</v>
      </c>
      <c r="E60" s="99">
        <v>2815.8105581088539</v>
      </c>
      <c r="F60" s="99">
        <v>4899.0764234942781</v>
      </c>
      <c r="G60" s="122"/>
      <c r="H60" s="84">
        <v>2037.7999999999865</v>
      </c>
      <c r="I60" s="78">
        <v>3990.4699999999771</v>
      </c>
      <c r="J60" s="78">
        <v>5562.3999999999705</v>
      </c>
      <c r="K60" s="78">
        <v>6978.9999999999982</v>
      </c>
      <c r="L60" s="38"/>
    </row>
    <row r="61" spans="1:14" ht="50" x14ac:dyDescent="0.35">
      <c r="A61" s="319"/>
      <c r="B61" s="38" t="s">
        <v>41</v>
      </c>
      <c r="C61" s="77">
        <v>4520.7159000000011</v>
      </c>
      <c r="D61" s="99">
        <v>30459.730211283317</v>
      </c>
      <c r="E61" s="99">
        <v>70606.870254677036</v>
      </c>
      <c r="F61" s="99">
        <v>127498.6712458652</v>
      </c>
      <c r="G61" s="122"/>
      <c r="H61" s="84">
        <v>67085.849999999991</v>
      </c>
      <c r="I61" s="78">
        <v>81080.199999999983</v>
      </c>
      <c r="J61" s="78">
        <v>85176.449999999968</v>
      </c>
      <c r="K61" s="78">
        <v>99008.01999999996</v>
      </c>
      <c r="L61" s="38" t="s">
        <v>42</v>
      </c>
    </row>
    <row r="62" spans="1:14" ht="37.5" x14ac:dyDescent="0.35">
      <c r="A62" s="319"/>
      <c r="B62" s="38" t="s">
        <v>43</v>
      </c>
      <c r="C62" s="77">
        <v>22245.660352996943</v>
      </c>
      <c r="D62" s="99">
        <v>24361.00532492379</v>
      </c>
      <c r="E62" s="99">
        <v>26482.457948034469</v>
      </c>
      <c r="F62" s="99">
        <v>27742.684261320843</v>
      </c>
      <c r="G62" s="122"/>
      <c r="H62" s="84">
        <v>19190.379999999994</v>
      </c>
      <c r="I62" s="78">
        <v>18423.649999999994</v>
      </c>
      <c r="J62" s="78">
        <v>19004.569999999989</v>
      </c>
      <c r="K62" s="78">
        <v>18042.659999999996</v>
      </c>
      <c r="L62" s="38" t="s">
        <v>53</v>
      </c>
    </row>
    <row r="63" spans="1:14" x14ac:dyDescent="0.35">
      <c r="A63" s="319"/>
      <c r="B63" s="38" t="s">
        <v>45</v>
      </c>
      <c r="C63" s="77">
        <v>908.69099999999992</v>
      </c>
      <c r="D63" s="99">
        <v>3992.2818000000002</v>
      </c>
      <c r="E63" s="99">
        <v>9066.4092400000009</v>
      </c>
      <c r="F63" s="99">
        <v>16225.688632000001</v>
      </c>
      <c r="G63" s="122"/>
      <c r="H63" s="84">
        <v>6504.7</v>
      </c>
      <c r="I63" s="78">
        <v>6504.7</v>
      </c>
      <c r="J63" s="78">
        <v>8945.7200000000012</v>
      </c>
      <c r="K63" s="78">
        <v>8945.7200000000012</v>
      </c>
      <c r="L63" s="38" t="s">
        <v>46</v>
      </c>
    </row>
    <row r="64" spans="1:14" x14ac:dyDescent="0.35">
      <c r="A64" s="319"/>
      <c r="B64" s="38" t="s">
        <v>47</v>
      </c>
      <c r="C64" s="77">
        <v>18</v>
      </c>
      <c r="D64" s="99">
        <v>1072.3</v>
      </c>
      <c r="E64" s="99">
        <v>2258.1999999999998</v>
      </c>
      <c r="F64" s="99">
        <v>6272.1</v>
      </c>
      <c r="G64" s="122"/>
      <c r="H64" s="84">
        <v>4256.1400000000003</v>
      </c>
      <c r="I64" s="78">
        <v>6443</v>
      </c>
      <c r="J64" s="78">
        <v>8722.6400000000085</v>
      </c>
      <c r="K64" s="78">
        <v>12352.63999999999</v>
      </c>
      <c r="L64" s="38" t="s">
        <v>48</v>
      </c>
    </row>
    <row r="65" spans="1:12" x14ac:dyDescent="0.35">
      <c r="A65" s="319"/>
      <c r="B65" s="38" t="s">
        <v>49</v>
      </c>
      <c r="C65" s="77">
        <v>3195.7930639999986</v>
      </c>
      <c r="D65" s="99">
        <v>8688.3206198318876</v>
      </c>
      <c r="E65" s="99">
        <v>13774.497716999042</v>
      </c>
      <c r="F65" s="99">
        <v>19975.161542430786</v>
      </c>
      <c r="G65" s="122"/>
      <c r="H65" s="84">
        <v>13219.36000000001</v>
      </c>
      <c r="I65" s="78">
        <v>16698.990000000027</v>
      </c>
      <c r="J65" s="78">
        <v>16760.75000000004</v>
      </c>
      <c r="K65" s="78">
        <v>20450.480000000007</v>
      </c>
      <c r="L65" s="38"/>
    </row>
    <row r="66" spans="1:12" x14ac:dyDescent="0.35">
      <c r="A66" s="319"/>
      <c r="B66" s="38" t="s">
        <v>50</v>
      </c>
      <c r="C66" s="77">
        <v>504.35499999999996</v>
      </c>
      <c r="D66" s="99">
        <v>4165.5738653108301</v>
      </c>
      <c r="E66" s="99">
        <v>7825.48264082888</v>
      </c>
      <c r="F66" s="99">
        <v>14495.123191864981</v>
      </c>
      <c r="G66" s="122"/>
      <c r="H66" s="84">
        <v>13396.86</v>
      </c>
      <c r="I66" s="78">
        <v>13396.86</v>
      </c>
      <c r="J66" s="78">
        <v>20759.199999999983</v>
      </c>
      <c r="K66" s="78">
        <v>20757.679999999997</v>
      </c>
      <c r="L66" s="38"/>
    </row>
    <row r="67" spans="1:12" ht="25.5" thickBot="1" x14ac:dyDescent="0.4">
      <c r="A67" s="320"/>
      <c r="B67" s="36" t="s">
        <v>51</v>
      </c>
      <c r="C67" s="80">
        <v>302</v>
      </c>
      <c r="D67" s="129">
        <v>302</v>
      </c>
      <c r="E67" s="129">
        <v>302</v>
      </c>
      <c r="F67" s="129">
        <v>302</v>
      </c>
      <c r="G67" s="123"/>
      <c r="H67" s="85">
        <v>297</v>
      </c>
      <c r="I67" s="81">
        <v>297</v>
      </c>
      <c r="J67" s="81">
        <v>297</v>
      </c>
      <c r="K67" s="81">
        <v>297</v>
      </c>
      <c r="L67" s="26" t="s">
        <v>52</v>
      </c>
    </row>
    <row r="68" spans="1:12" ht="15" thickBot="1" x14ac:dyDescent="0.4">
      <c r="A68" s="321" t="s">
        <v>12</v>
      </c>
      <c r="B68" s="16" t="s">
        <v>29</v>
      </c>
      <c r="C68" s="68">
        <v>12010</v>
      </c>
      <c r="D68" s="69">
        <v>16785.34693660817</v>
      </c>
      <c r="E68" s="69">
        <v>21866.681105065651</v>
      </c>
      <c r="F68" s="69">
        <v>26604.615559111218</v>
      </c>
      <c r="G68" s="19"/>
      <c r="H68" s="86">
        <v>22404.460000000025</v>
      </c>
      <c r="I68" s="87">
        <v>24798.270000000008</v>
      </c>
      <c r="J68" s="88">
        <v>26767.659999999982</v>
      </c>
      <c r="K68" s="88">
        <v>29691.249999999985</v>
      </c>
      <c r="L68" s="45"/>
    </row>
    <row r="69" spans="1:12" ht="15" thickBot="1" x14ac:dyDescent="0.4">
      <c r="A69" s="321"/>
      <c r="B69" s="15" t="s">
        <v>30</v>
      </c>
      <c r="C69" s="70">
        <v>2130</v>
      </c>
      <c r="D69" s="71">
        <v>4261.0968586802337</v>
      </c>
      <c r="E69" s="71">
        <v>7901.4328422219751</v>
      </c>
      <c r="F69" s="71">
        <v>10929.670923234615</v>
      </c>
      <c r="G69" s="15"/>
      <c r="H69" s="89">
        <v>9183.1200000000026</v>
      </c>
      <c r="I69" s="72">
        <v>11260.430000000006</v>
      </c>
      <c r="J69" s="72">
        <v>12665.070000000016</v>
      </c>
      <c r="K69" s="72">
        <v>15186.129999999977</v>
      </c>
      <c r="L69" s="41"/>
    </row>
    <row r="70" spans="1:12" ht="15" thickBot="1" x14ac:dyDescent="0.4">
      <c r="A70" s="321"/>
      <c r="B70" s="15" t="s">
        <v>31</v>
      </c>
      <c r="C70" s="70">
        <v>2014</v>
      </c>
      <c r="D70" s="71">
        <v>3859.4815337352602</v>
      </c>
      <c r="E70" s="71">
        <v>8040.2459353137292</v>
      </c>
      <c r="F70" s="71">
        <v>9196.9453784356665</v>
      </c>
      <c r="G70" s="15"/>
      <c r="H70" s="89">
        <v>8532.24</v>
      </c>
      <c r="I70" s="72">
        <v>9452.83</v>
      </c>
      <c r="J70" s="72">
        <v>10259.24</v>
      </c>
      <c r="K70" s="72">
        <v>10365.830000000002</v>
      </c>
      <c r="L70" s="41"/>
    </row>
    <row r="71" spans="1:12" ht="15" thickBot="1" x14ac:dyDescent="0.4">
      <c r="A71" s="321"/>
      <c r="B71" s="15" t="s">
        <v>32</v>
      </c>
      <c r="C71" s="64">
        <v>0</v>
      </c>
      <c r="D71" s="65">
        <v>0</v>
      </c>
      <c r="E71" s="65">
        <v>0</v>
      </c>
      <c r="F71" s="65">
        <v>0</v>
      </c>
      <c r="G71" s="15"/>
      <c r="H71" s="114">
        <v>0</v>
      </c>
      <c r="I71" s="115">
        <v>0</v>
      </c>
      <c r="J71" s="115">
        <v>0</v>
      </c>
      <c r="K71" s="115">
        <v>0</v>
      </c>
      <c r="L71" s="41"/>
    </row>
    <row r="72" spans="1:12" ht="15" thickBot="1" x14ac:dyDescent="0.4">
      <c r="A72" s="321"/>
      <c r="B72" s="15" t="s">
        <v>34</v>
      </c>
      <c r="C72" s="70">
        <v>1880</v>
      </c>
      <c r="D72" s="71">
        <v>1256.4611143239031</v>
      </c>
      <c r="E72" s="71">
        <v>1066.4754713902371</v>
      </c>
      <c r="F72" s="124">
        <v>883.72661507630596</v>
      </c>
      <c r="G72" s="15"/>
      <c r="H72" s="89">
        <v>1099.31</v>
      </c>
      <c r="I72" s="72">
        <v>898.32000000000016</v>
      </c>
      <c r="J72" s="72">
        <v>1099.31</v>
      </c>
      <c r="K72" s="72">
        <v>898.32000000000016</v>
      </c>
      <c r="L72" s="40" t="s">
        <v>35</v>
      </c>
    </row>
    <row r="73" spans="1:12" ht="25.5" thickBot="1" x14ac:dyDescent="0.4">
      <c r="A73" s="321"/>
      <c r="B73" s="15" t="s">
        <v>36</v>
      </c>
      <c r="C73" s="70">
        <v>2132.5829999999996</v>
      </c>
      <c r="D73" s="71">
        <v>2047</v>
      </c>
      <c r="E73" s="71">
        <v>1794</v>
      </c>
      <c r="F73" s="71">
        <v>1252</v>
      </c>
      <c r="G73" s="15" t="s">
        <v>56</v>
      </c>
      <c r="H73" s="89">
        <v>2941.0899999999997</v>
      </c>
      <c r="I73" s="72">
        <v>5300.7199999999993</v>
      </c>
      <c r="J73" s="72">
        <v>3914.329999999999</v>
      </c>
      <c r="K73" s="72">
        <v>8028.6099999999988</v>
      </c>
      <c r="L73" s="41" t="s">
        <v>37</v>
      </c>
    </row>
    <row r="74" spans="1:12" ht="50.5" thickBot="1" x14ac:dyDescent="0.4">
      <c r="A74" s="321"/>
      <c r="B74" s="15" t="s">
        <v>38</v>
      </c>
      <c r="C74" s="127">
        <v>765.7414</v>
      </c>
      <c r="D74" s="71">
        <v>3496.9962660989004</v>
      </c>
      <c r="E74" s="71">
        <v>7465.3921140960319</v>
      </c>
      <c r="F74" s="71">
        <v>12099.640827312011</v>
      </c>
      <c r="G74" s="15" t="s">
        <v>57</v>
      </c>
      <c r="H74" s="89">
        <v>6996.6299999999992</v>
      </c>
      <c r="I74" s="72">
        <v>10013.800000000001</v>
      </c>
      <c r="J74" s="72">
        <v>7827.8799999999992</v>
      </c>
      <c r="K74" s="72">
        <v>11975.450000000003</v>
      </c>
      <c r="L74" s="41" t="s">
        <v>39</v>
      </c>
    </row>
    <row r="75" spans="1:12" ht="15" thickBot="1" x14ac:dyDescent="0.4">
      <c r="A75" s="321"/>
      <c r="B75" s="15" t="s">
        <v>40</v>
      </c>
      <c r="C75" s="127">
        <v>74.090100000000007</v>
      </c>
      <c r="D75" s="124">
        <v>676.93055782258318</v>
      </c>
      <c r="E75" s="71">
        <v>1177.8241137125406</v>
      </c>
      <c r="F75" s="71">
        <v>1998.1545122988555</v>
      </c>
      <c r="G75" s="15"/>
      <c r="H75" s="89">
        <v>1007.389999999997</v>
      </c>
      <c r="I75" s="72">
        <v>1588.479999999995</v>
      </c>
      <c r="J75" s="72">
        <v>2446.4199999999905</v>
      </c>
      <c r="K75" s="72">
        <v>2437.9899999999911</v>
      </c>
      <c r="L75" s="41"/>
    </row>
    <row r="76" spans="1:12" ht="50.5" thickBot="1" x14ac:dyDescent="0.4">
      <c r="A76" s="321"/>
      <c r="B76" s="15" t="s">
        <v>41</v>
      </c>
      <c r="C76" s="70">
        <v>1906.5</v>
      </c>
      <c r="D76" s="71">
        <v>16962.734487975991</v>
      </c>
      <c r="E76" s="71">
        <v>36913.04511620877</v>
      </c>
      <c r="F76" s="71">
        <v>60990.341564767907</v>
      </c>
      <c r="G76" s="15"/>
      <c r="H76" s="89">
        <v>30686.21</v>
      </c>
      <c r="I76" s="72">
        <v>37695.96</v>
      </c>
      <c r="J76" s="72">
        <v>38682.81</v>
      </c>
      <c r="K76" s="72">
        <v>45601.03</v>
      </c>
      <c r="L76" s="41" t="s">
        <v>42</v>
      </c>
    </row>
    <row r="77" spans="1:12" ht="75.5" thickBot="1" x14ac:dyDescent="0.4">
      <c r="A77" s="321"/>
      <c r="B77" s="15" t="s">
        <v>43</v>
      </c>
      <c r="C77" s="70">
        <v>8030.8597908000002</v>
      </c>
      <c r="D77" s="71">
        <v>10856.857387488442</v>
      </c>
      <c r="E77" s="71">
        <v>11295.188718062143</v>
      </c>
      <c r="F77" s="71">
        <v>12088.851379209547</v>
      </c>
      <c r="G77" s="15" t="s">
        <v>58</v>
      </c>
      <c r="H77" s="89">
        <v>8609.9900000000016</v>
      </c>
      <c r="I77" s="72">
        <v>8408.39</v>
      </c>
      <c r="J77" s="72">
        <v>8549.23</v>
      </c>
      <c r="K77" s="72">
        <v>8260.52</v>
      </c>
      <c r="L77" s="41" t="s">
        <v>277</v>
      </c>
    </row>
    <row r="78" spans="1:12" ht="15" thickBot="1" x14ac:dyDescent="0.4">
      <c r="A78" s="321"/>
      <c r="B78" s="15" t="s">
        <v>45</v>
      </c>
      <c r="C78" s="64">
        <v>69.710000000000008</v>
      </c>
      <c r="D78" s="124">
        <v>310.87388500130885</v>
      </c>
      <c r="E78" s="124">
        <v>830.28514124252752</v>
      </c>
      <c r="F78" s="71">
        <v>1097</v>
      </c>
      <c r="G78" s="15"/>
      <c r="H78" s="89">
        <v>138</v>
      </c>
      <c r="I78" s="72">
        <v>138</v>
      </c>
      <c r="J78" s="72">
        <v>149.9</v>
      </c>
      <c r="K78" s="72">
        <v>149.9</v>
      </c>
      <c r="L78" s="41" t="s">
        <v>46</v>
      </c>
    </row>
    <row r="79" spans="1:12" ht="15" thickBot="1" x14ac:dyDescent="0.4">
      <c r="A79" s="321"/>
      <c r="B79" s="15" t="s">
        <v>47</v>
      </c>
      <c r="C79" s="64">
        <v>0</v>
      </c>
      <c r="D79" s="124">
        <v>88.508005553012353</v>
      </c>
      <c r="E79" s="65">
        <v>189.2</v>
      </c>
      <c r="F79" s="65">
        <v>309.39999999999998</v>
      </c>
      <c r="G79" s="15"/>
      <c r="H79" s="89">
        <v>94.5</v>
      </c>
      <c r="I79" s="72">
        <v>110</v>
      </c>
      <c r="J79" s="72">
        <v>938.95999999999958</v>
      </c>
      <c r="K79" s="72">
        <v>2258.9599999999996</v>
      </c>
      <c r="L79" s="41" t="s">
        <v>59</v>
      </c>
    </row>
    <row r="80" spans="1:12" ht="15" thickBot="1" x14ac:dyDescent="0.4">
      <c r="A80" s="321"/>
      <c r="B80" s="15" t="s">
        <v>49</v>
      </c>
      <c r="C80" s="70">
        <v>1140.66374</v>
      </c>
      <c r="D80" s="71">
        <v>3316.0201590838892</v>
      </c>
      <c r="E80" s="71">
        <v>6449.4904075831018</v>
      </c>
      <c r="F80" s="71">
        <v>7798.6601567416064</v>
      </c>
      <c r="G80" s="15"/>
      <c r="H80" s="89">
        <v>5978.3999999999969</v>
      </c>
      <c r="I80" s="72">
        <v>6993.4</v>
      </c>
      <c r="J80" s="72">
        <v>7432.4699999999993</v>
      </c>
      <c r="K80" s="72">
        <v>8591.6800000000039</v>
      </c>
      <c r="L80" s="41"/>
    </row>
    <row r="81" spans="1:12" ht="15" thickBot="1" x14ac:dyDescent="0.4">
      <c r="A81" s="321"/>
      <c r="B81" s="15" t="s">
        <v>50</v>
      </c>
      <c r="C81" s="127">
        <v>92.06</v>
      </c>
      <c r="D81" s="71">
        <v>1735.9389907241398</v>
      </c>
      <c r="E81" s="71">
        <v>3668.5809568189979</v>
      </c>
      <c r="F81" s="71">
        <v>4626.9421222330811</v>
      </c>
      <c r="G81" s="15"/>
      <c r="H81" s="89">
        <v>766.35</v>
      </c>
      <c r="I81" s="72">
        <v>766.35</v>
      </c>
      <c r="J81" s="72">
        <v>3944.6000000000004</v>
      </c>
      <c r="K81" s="72">
        <v>3944.34</v>
      </c>
      <c r="L81" s="41"/>
    </row>
    <row r="82" spans="1:12" ht="25.5" thickBot="1" x14ac:dyDescent="0.4">
      <c r="A82" s="322"/>
      <c r="B82" s="42" t="s">
        <v>51</v>
      </c>
      <c r="C82" s="66">
        <v>401</v>
      </c>
      <c r="D82" s="67">
        <v>416</v>
      </c>
      <c r="E82" s="67">
        <v>430</v>
      </c>
      <c r="F82" s="67">
        <v>456</v>
      </c>
      <c r="G82" s="17"/>
      <c r="H82" s="90">
        <v>2158.1999999999998</v>
      </c>
      <c r="I82" s="74">
        <v>2158.1999999999998</v>
      </c>
      <c r="J82" s="74">
        <v>2158.1999999999998</v>
      </c>
      <c r="K82" s="74">
        <v>2158.1999999999998</v>
      </c>
      <c r="L82" s="41" t="s">
        <v>52</v>
      </c>
    </row>
    <row r="83" spans="1:12" x14ac:dyDescent="0.35">
      <c r="A83" s="318" t="s">
        <v>60</v>
      </c>
      <c r="B83" s="37" t="s">
        <v>29</v>
      </c>
      <c r="C83" s="141">
        <v>16603</v>
      </c>
      <c r="D83" s="96">
        <v>24622</v>
      </c>
      <c r="E83" s="96">
        <v>31040</v>
      </c>
      <c r="F83" s="96">
        <v>37602</v>
      </c>
      <c r="G83" s="304"/>
      <c r="H83" s="91">
        <v>31825.589999999938</v>
      </c>
      <c r="I83" s="92">
        <v>35254.689999999922</v>
      </c>
      <c r="J83" s="76">
        <v>37868.620000000003</v>
      </c>
      <c r="K83" s="83">
        <v>42109.119999999944</v>
      </c>
      <c r="L83" s="43"/>
    </row>
    <row r="84" spans="1:12" x14ac:dyDescent="0.35">
      <c r="A84" s="319"/>
      <c r="B84" s="38" t="s">
        <v>30</v>
      </c>
      <c r="C84" s="142">
        <v>9926</v>
      </c>
      <c r="D84" s="99">
        <v>22863</v>
      </c>
      <c r="E84" s="99">
        <v>32137</v>
      </c>
      <c r="F84" s="99">
        <v>40909</v>
      </c>
      <c r="G84" s="140"/>
      <c r="H84" s="84">
        <v>32321.209999999995</v>
      </c>
      <c r="I84" s="93">
        <v>37275.070000000022</v>
      </c>
      <c r="J84" s="78">
        <v>40620.889999999912</v>
      </c>
      <c r="K84" s="78">
        <v>46631.099999999962</v>
      </c>
      <c r="L84" s="38"/>
    </row>
    <row r="85" spans="1:12" x14ac:dyDescent="0.35">
      <c r="A85" s="319"/>
      <c r="B85" s="38" t="s">
        <v>31</v>
      </c>
      <c r="C85" s="142">
        <v>2740</v>
      </c>
      <c r="D85" s="99">
        <v>10333</v>
      </c>
      <c r="E85" s="99">
        <v>16279</v>
      </c>
      <c r="F85" s="99">
        <v>18849</v>
      </c>
      <c r="G85" s="140"/>
      <c r="H85" s="84">
        <v>7542.2100000000009</v>
      </c>
      <c r="I85" s="93">
        <v>10322.720000000001</v>
      </c>
      <c r="J85" s="78">
        <v>12750.699999999999</v>
      </c>
      <c r="K85" s="78">
        <v>13078.22</v>
      </c>
      <c r="L85" s="38"/>
    </row>
    <row r="86" spans="1:12" x14ac:dyDescent="0.35">
      <c r="A86" s="319"/>
      <c r="B86" s="38" t="s">
        <v>32</v>
      </c>
      <c r="C86" s="143">
        <v>0</v>
      </c>
      <c r="D86" s="109">
        <v>0</v>
      </c>
      <c r="E86" s="109">
        <v>0</v>
      </c>
      <c r="F86" s="109">
        <v>0</v>
      </c>
      <c r="G86" s="140"/>
      <c r="H86" s="116">
        <v>0</v>
      </c>
      <c r="I86" s="117">
        <v>0</v>
      </c>
      <c r="J86" s="118">
        <v>0</v>
      </c>
      <c r="K86" s="118">
        <v>0</v>
      </c>
      <c r="L86" s="38"/>
    </row>
    <row r="87" spans="1:12" x14ac:dyDescent="0.35">
      <c r="A87" s="319"/>
      <c r="B87" s="38" t="s">
        <v>34</v>
      </c>
      <c r="C87" s="142">
        <v>4788</v>
      </c>
      <c r="D87" s="99">
        <v>4768</v>
      </c>
      <c r="E87" s="99">
        <v>4739</v>
      </c>
      <c r="F87" s="99">
        <v>4632</v>
      </c>
      <c r="G87" s="140" t="s">
        <v>61</v>
      </c>
      <c r="H87" s="84">
        <v>3421.0899999999997</v>
      </c>
      <c r="I87" s="93">
        <v>3005.6699999999996</v>
      </c>
      <c r="J87" s="78">
        <v>3421.0899999999997</v>
      </c>
      <c r="K87" s="78">
        <v>3005.6699999999996</v>
      </c>
      <c r="L87" s="38" t="s">
        <v>35</v>
      </c>
    </row>
    <row r="88" spans="1:12" ht="25" x14ac:dyDescent="0.35">
      <c r="A88" s="319"/>
      <c r="B88" s="38" t="s">
        <v>36</v>
      </c>
      <c r="C88" s="142">
        <v>6295</v>
      </c>
      <c r="D88" s="99">
        <v>8858</v>
      </c>
      <c r="E88" s="99">
        <v>7903</v>
      </c>
      <c r="F88" s="99">
        <v>8161</v>
      </c>
      <c r="G88" s="140" t="s">
        <v>295</v>
      </c>
      <c r="H88" s="84">
        <v>6440.5700000000015</v>
      </c>
      <c r="I88" s="93">
        <v>8786.3700000000008</v>
      </c>
      <c r="J88" s="78">
        <v>7849.2999999999993</v>
      </c>
      <c r="K88" s="78">
        <v>12464.359999999997</v>
      </c>
      <c r="L88" s="38" t="s">
        <v>37</v>
      </c>
    </row>
    <row r="89" spans="1:12" ht="50" x14ac:dyDescent="0.35">
      <c r="A89" s="319"/>
      <c r="B89" s="38" t="s">
        <v>38</v>
      </c>
      <c r="C89" s="142">
        <v>2135</v>
      </c>
      <c r="D89" s="99">
        <v>5423</v>
      </c>
      <c r="E89" s="99">
        <v>8238</v>
      </c>
      <c r="F89" s="99">
        <v>13208</v>
      </c>
      <c r="G89" s="303"/>
      <c r="H89" s="84">
        <v>8795.6400000000012</v>
      </c>
      <c r="I89" s="93">
        <v>12423.220000000001</v>
      </c>
      <c r="J89" s="78">
        <v>9766.3500000000022</v>
      </c>
      <c r="K89" s="78">
        <v>14789.540000000006</v>
      </c>
      <c r="L89" s="38" t="s">
        <v>39</v>
      </c>
    </row>
    <row r="90" spans="1:12" x14ac:dyDescent="0.35">
      <c r="A90" s="319"/>
      <c r="B90" s="38" t="s">
        <v>40</v>
      </c>
      <c r="C90" s="143">
        <v>34</v>
      </c>
      <c r="D90" s="99">
        <v>897</v>
      </c>
      <c r="E90" s="99">
        <v>2100</v>
      </c>
      <c r="F90" s="99">
        <v>2527</v>
      </c>
      <c r="G90" s="140"/>
      <c r="H90" s="84">
        <v>1056.8599999999976</v>
      </c>
      <c r="I90" s="93">
        <v>2013.6299999999906</v>
      </c>
      <c r="J90" s="78">
        <v>3036.149999999986</v>
      </c>
      <c r="K90" s="78">
        <v>3314.4499999999844</v>
      </c>
      <c r="L90" s="38"/>
    </row>
    <row r="91" spans="1:12" ht="50" x14ac:dyDescent="0.35">
      <c r="A91" s="319"/>
      <c r="B91" s="38" t="s">
        <v>41</v>
      </c>
      <c r="C91" s="142">
        <v>4198</v>
      </c>
      <c r="D91" s="99">
        <v>19922</v>
      </c>
      <c r="E91" s="99">
        <v>48406</v>
      </c>
      <c r="F91" s="99">
        <v>69508</v>
      </c>
      <c r="G91" s="140" t="s">
        <v>300</v>
      </c>
      <c r="H91" s="84">
        <v>38153.46</v>
      </c>
      <c r="I91" s="93">
        <v>46651.960000000014</v>
      </c>
      <c r="J91" s="78">
        <v>48177.299999999988</v>
      </c>
      <c r="K91" s="78">
        <v>56629.850000000006</v>
      </c>
      <c r="L91" s="38" t="s">
        <v>42</v>
      </c>
    </row>
    <row r="92" spans="1:12" ht="37.5" x14ac:dyDescent="0.35">
      <c r="A92" s="319"/>
      <c r="B92" s="38" t="s">
        <v>43</v>
      </c>
      <c r="C92" s="142">
        <v>14777</v>
      </c>
      <c r="D92" s="99">
        <v>15044</v>
      </c>
      <c r="E92" s="99">
        <v>15211</v>
      </c>
      <c r="F92" s="99">
        <v>15705</v>
      </c>
      <c r="G92" s="303" t="s">
        <v>294</v>
      </c>
      <c r="H92" s="84">
        <v>11347.39</v>
      </c>
      <c r="I92" s="93">
        <v>11156.94</v>
      </c>
      <c r="J92" s="78">
        <v>11333.04</v>
      </c>
      <c r="K92" s="78">
        <v>11081.15</v>
      </c>
      <c r="L92" s="38" t="s">
        <v>53</v>
      </c>
    </row>
    <row r="93" spans="1:12" x14ac:dyDescent="0.35">
      <c r="A93" s="319"/>
      <c r="B93" s="38" t="s">
        <v>45</v>
      </c>
      <c r="C93" s="143">
        <v>147</v>
      </c>
      <c r="D93" s="99">
        <v>1409</v>
      </c>
      <c r="E93" s="99">
        <v>2671</v>
      </c>
      <c r="F93" s="99">
        <v>3073</v>
      </c>
      <c r="G93" s="140"/>
      <c r="H93" s="84">
        <v>730</v>
      </c>
      <c r="I93" s="93">
        <v>730</v>
      </c>
      <c r="J93" s="78">
        <v>967.08</v>
      </c>
      <c r="K93" s="78">
        <v>967.08</v>
      </c>
      <c r="L93" s="38" t="s">
        <v>46</v>
      </c>
    </row>
    <row r="94" spans="1:12" x14ac:dyDescent="0.35">
      <c r="A94" s="319"/>
      <c r="B94" s="38" t="s">
        <v>47</v>
      </c>
      <c r="C94" s="143">
        <v>0</v>
      </c>
      <c r="D94" s="99">
        <v>281</v>
      </c>
      <c r="E94" s="99">
        <v>520</v>
      </c>
      <c r="F94" s="99">
        <v>1777</v>
      </c>
      <c r="G94" s="140"/>
      <c r="H94" s="84">
        <v>512.3900000000001</v>
      </c>
      <c r="I94" s="93">
        <v>1008</v>
      </c>
      <c r="J94" s="78">
        <v>1474.2899999999995</v>
      </c>
      <c r="K94" s="78">
        <v>2216.7899999999995</v>
      </c>
      <c r="L94" s="38" t="s">
        <v>48</v>
      </c>
    </row>
    <row r="95" spans="1:12" x14ac:dyDescent="0.35">
      <c r="A95" s="319"/>
      <c r="B95" s="38" t="s">
        <v>49</v>
      </c>
      <c r="C95" s="142">
        <v>2190</v>
      </c>
      <c r="D95" s="99">
        <v>6296</v>
      </c>
      <c r="E95" s="99">
        <v>8660</v>
      </c>
      <c r="F95" s="99">
        <v>11552</v>
      </c>
      <c r="G95" s="140"/>
      <c r="H95" s="84">
        <v>8379.41</v>
      </c>
      <c r="I95" s="93">
        <v>10134.040000000005</v>
      </c>
      <c r="J95" s="78">
        <v>10508.619999999995</v>
      </c>
      <c r="K95" s="78">
        <v>12599.019999999999</v>
      </c>
      <c r="L95" s="38"/>
    </row>
    <row r="96" spans="1:12" x14ac:dyDescent="0.35">
      <c r="A96" s="319"/>
      <c r="B96" s="38" t="s">
        <v>50</v>
      </c>
      <c r="C96" s="143">
        <v>625</v>
      </c>
      <c r="D96" s="99">
        <v>6356</v>
      </c>
      <c r="E96" s="99">
        <v>10906</v>
      </c>
      <c r="F96" s="99">
        <v>14857</v>
      </c>
      <c r="G96" s="140"/>
      <c r="H96" s="84">
        <v>3092.77</v>
      </c>
      <c r="I96" s="93">
        <v>3092.77</v>
      </c>
      <c r="J96" s="78">
        <v>5912</v>
      </c>
      <c r="K96" s="78">
        <v>5824.07</v>
      </c>
      <c r="L96" s="38"/>
    </row>
    <row r="97" spans="1:12" ht="25" x14ac:dyDescent="0.35">
      <c r="A97" s="320"/>
      <c r="B97" s="36" t="s">
        <v>51</v>
      </c>
      <c r="C97" s="144">
        <v>390</v>
      </c>
      <c r="D97" s="129">
        <v>390</v>
      </c>
      <c r="E97" s="129">
        <v>690</v>
      </c>
      <c r="F97" s="129">
        <v>690</v>
      </c>
      <c r="G97" s="26"/>
      <c r="H97" s="85">
        <v>701.94</v>
      </c>
      <c r="I97" s="94">
        <v>701.94</v>
      </c>
      <c r="J97" s="81">
        <v>701.94</v>
      </c>
      <c r="K97" s="81">
        <v>701.94</v>
      </c>
      <c r="L97" s="39" t="s">
        <v>52</v>
      </c>
    </row>
    <row r="98" spans="1:12" ht="52" customHeight="1" thickBot="1" x14ac:dyDescent="0.4">
      <c r="A98" s="310" t="s">
        <v>63</v>
      </c>
      <c r="B98" s="325"/>
      <c r="C98" s="325"/>
      <c r="D98" s="325"/>
      <c r="E98" s="325"/>
      <c r="F98" s="325"/>
      <c r="G98" s="325"/>
      <c r="H98" s="325"/>
      <c r="I98" s="325"/>
      <c r="J98" s="325"/>
      <c r="K98" s="325"/>
      <c r="L98" s="326"/>
    </row>
  </sheetData>
  <mergeCells count="18">
    <mergeCell ref="A1:L1"/>
    <mergeCell ref="A3:L3"/>
    <mergeCell ref="A23:A37"/>
    <mergeCell ref="A8:A22"/>
    <mergeCell ref="B5:B7"/>
    <mergeCell ref="C5:G5"/>
    <mergeCell ref="H6:I6"/>
    <mergeCell ref="J6:K6"/>
    <mergeCell ref="H5:L5"/>
    <mergeCell ref="L6:L7"/>
    <mergeCell ref="D6:F6"/>
    <mergeCell ref="G6:G7"/>
    <mergeCell ref="A53:A67"/>
    <mergeCell ref="A68:A82"/>
    <mergeCell ref="A83:A97"/>
    <mergeCell ref="A5:A7"/>
    <mergeCell ref="A98:L98"/>
    <mergeCell ref="A38:A5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CA38C-CF2D-4022-9C66-AE0D84092246}">
  <sheetPr>
    <tabColor theme="3" tint="0.249977111117893"/>
  </sheetPr>
  <dimension ref="A1:G67"/>
  <sheetViews>
    <sheetView showGridLines="0" zoomScale="85" zoomScaleNormal="85" workbookViewId="0">
      <pane ySplit="6" topLeftCell="A7" activePane="bottomLeft" state="frozen"/>
      <selection pane="bottomLeft" activeCell="B24" sqref="B24"/>
    </sheetView>
  </sheetViews>
  <sheetFormatPr baseColWidth="10" defaultColWidth="11.453125" defaultRowHeight="14.5" x14ac:dyDescent="0.35"/>
  <cols>
    <col min="1" max="1" width="20.1796875" customWidth="1"/>
    <col min="2" max="2" width="71.81640625" customWidth="1"/>
    <col min="3" max="3" width="11.453125" customWidth="1"/>
    <col min="4" max="6" width="10.7265625" bestFit="1" customWidth="1"/>
    <col min="7" max="7" width="66.26953125" customWidth="1"/>
    <col min="8" max="8" width="62.81640625" customWidth="1"/>
  </cols>
  <sheetData>
    <row r="1" spans="1:7" ht="32.15" customHeight="1" thickBot="1" x14ac:dyDescent="0.4">
      <c r="A1" s="327" t="s">
        <v>64</v>
      </c>
      <c r="B1" s="328"/>
      <c r="C1" s="328"/>
      <c r="D1" s="328"/>
      <c r="E1" s="328"/>
      <c r="F1" s="328"/>
      <c r="G1" s="329"/>
    </row>
    <row r="2" spans="1:7" ht="21" customHeight="1" thickBot="1" x14ac:dyDescent="0.4">
      <c r="A2" s="4"/>
      <c r="B2" s="4"/>
      <c r="C2" s="4"/>
      <c r="D2" s="4"/>
      <c r="E2" s="4"/>
      <c r="F2" s="4"/>
    </row>
    <row r="3" spans="1:7" ht="46.5" customHeight="1" thickBot="1" x14ac:dyDescent="0.4">
      <c r="A3" s="310" t="s">
        <v>271</v>
      </c>
      <c r="B3" s="311"/>
      <c r="C3" s="311"/>
      <c r="D3" s="311"/>
      <c r="E3" s="311"/>
      <c r="F3" s="311"/>
      <c r="G3" s="312"/>
    </row>
    <row r="4" spans="1:7" ht="21" customHeight="1" thickBot="1" x14ac:dyDescent="0.4">
      <c r="A4" s="2"/>
      <c r="B4" s="5"/>
      <c r="C4" s="5"/>
      <c r="D4" s="5"/>
      <c r="E4" s="5"/>
      <c r="F4" s="5"/>
    </row>
    <row r="5" spans="1:7" ht="23.5" customHeight="1" thickBot="1" x14ac:dyDescent="0.4">
      <c r="A5" s="323" t="s">
        <v>65</v>
      </c>
      <c r="B5" s="341" t="s">
        <v>21</v>
      </c>
      <c r="C5" s="11" t="s">
        <v>24</v>
      </c>
      <c r="D5" s="334" t="s">
        <v>25</v>
      </c>
      <c r="E5" s="334"/>
      <c r="F5" s="335"/>
      <c r="G5" s="343" t="s">
        <v>26</v>
      </c>
    </row>
    <row r="6" spans="1:7" ht="23.5" customHeight="1" thickBot="1" x14ac:dyDescent="0.4">
      <c r="A6" s="340"/>
      <c r="B6" s="342"/>
      <c r="C6" s="11">
        <v>2024</v>
      </c>
      <c r="D6" s="12">
        <v>2030</v>
      </c>
      <c r="E6" s="12">
        <v>2035</v>
      </c>
      <c r="F6" s="13">
        <v>2045</v>
      </c>
      <c r="G6" s="344"/>
    </row>
    <row r="7" spans="1:7" ht="15" thickBot="1" x14ac:dyDescent="0.4">
      <c r="A7" s="332" t="s">
        <v>71</v>
      </c>
      <c r="B7" s="51" t="s">
        <v>29</v>
      </c>
      <c r="C7" s="103">
        <v>192</v>
      </c>
      <c r="D7" s="104">
        <v>750</v>
      </c>
      <c r="E7" s="104">
        <v>1270</v>
      </c>
      <c r="F7" s="105">
        <v>1580</v>
      </c>
      <c r="G7" s="52"/>
    </row>
    <row r="8" spans="1:7" ht="15" thickBot="1" x14ac:dyDescent="0.4">
      <c r="A8" s="321"/>
      <c r="B8" s="48" t="s">
        <v>30</v>
      </c>
      <c r="C8" s="98">
        <v>1</v>
      </c>
      <c r="D8" s="99">
        <v>17</v>
      </c>
      <c r="E8" s="99">
        <v>25</v>
      </c>
      <c r="F8" s="100">
        <v>34</v>
      </c>
      <c r="G8" s="48"/>
    </row>
    <row r="9" spans="1:7" ht="15" thickBot="1" x14ac:dyDescent="0.4">
      <c r="A9" s="321"/>
      <c r="B9" s="48" t="s">
        <v>31</v>
      </c>
      <c r="C9" s="98">
        <v>124</v>
      </c>
      <c r="D9" s="99">
        <v>155</v>
      </c>
      <c r="E9" s="99">
        <v>155</v>
      </c>
      <c r="F9" s="100">
        <v>155</v>
      </c>
      <c r="G9" s="48"/>
    </row>
    <row r="10" spans="1:7" ht="15" thickBot="1" x14ac:dyDescent="0.4">
      <c r="A10" s="321"/>
      <c r="B10" s="48" t="s">
        <v>32</v>
      </c>
      <c r="C10" s="106">
        <v>0</v>
      </c>
      <c r="D10" s="109">
        <v>0</v>
      </c>
      <c r="E10" s="109">
        <v>0</v>
      </c>
      <c r="F10" s="110">
        <v>0</v>
      </c>
      <c r="G10" s="48"/>
    </row>
    <row r="11" spans="1:7" ht="15" thickBot="1" x14ac:dyDescent="0.4">
      <c r="A11" s="321"/>
      <c r="B11" s="48" t="s">
        <v>34</v>
      </c>
      <c r="C11" s="98">
        <v>34</v>
      </c>
      <c r="D11" s="99">
        <v>50</v>
      </c>
      <c r="E11" s="99">
        <v>50</v>
      </c>
      <c r="F11" s="100">
        <v>50</v>
      </c>
      <c r="G11" s="48"/>
    </row>
    <row r="12" spans="1:7" ht="15" thickBot="1" x14ac:dyDescent="0.4">
      <c r="A12" s="321"/>
      <c r="B12" s="48" t="s">
        <v>36</v>
      </c>
      <c r="C12" s="98">
        <v>641</v>
      </c>
      <c r="D12" s="99">
        <v>896</v>
      </c>
      <c r="E12" s="99">
        <v>706</v>
      </c>
      <c r="F12" s="100">
        <v>586</v>
      </c>
      <c r="G12" s="48"/>
    </row>
    <row r="13" spans="1:7" ht="15" thickBot="1" x14ac:dyDescent="0.4">
      <c r="A13" s="321"/>
      <c r="B13" s="48" t="s">
        <v>38</v>
      </c>
      <c r="C13" s="98">
        <v>32</v>
      </c>
      <c r="D13" s="99">
        <v>133</v>
      </c>
      <c r="E13" s="99">
        <v>266</v>
      </c>
      <c r="F13" s="100">
        <v>484</v>
      </c>
      <c r="G13" s="48"/>
    </row>
    <row r="14" spans="1:7" ht="15" thickBot="1" x14ac:dyDescent="0.4">
      <c r="A14" s="321"/>
      <c r="B14" s="48" t="s">
        <v>40</v>
      </c>
      <c r="C14" s="98">
        <v>81</v>
      </c>
      <c r="D14" s="99">
        <v>219</v>
      </c>
      <c r="E14" s="99">
        <v>520</v>
      </c>
      <c r="F14" s="100">
        <v>1198</v>
      </c>
      <c r="G14" s="48"/>
    </row>
    <row r="15" spans="1:7" ht="15" thickBot="1" x14ac:dyDescent="0.4">
      <c r="A15" s="321"/>
      <c r="B15" s="48" t="s">
        <v>41</v>
      </c>
      <c r="C15" s="98">
        <v>270</v>
      </c>
      <c r="D15" s="99">
        <v>406</v>
      </c>
      <c r="E15" s="99">
        <v>676</v>
      </c>
      <c r="F15" s="100">
        <v>954</v>
      </c>
      <c r="G15" s="48"/>
    </row>
    <row r="16" spans="1:7" ht="15" thickBot="1" x14ac:dyDescent="0.4">
      <c r="A16" s="321"/>
      <c r="B16" s="48" t="s">
        <v>43</v>
      </c>
      <c r="C16" s="98">
        <v>1575</v>
      </c>
      <c r="D16" s="99">
        <v>1950</v>
      </c>
      <c r="E16" s="99">
        <v>1882</v>
      </c>
      <c r="F16" s="100">
        <v>1708</v>
      </c>
      <c r="G16" s="48"/>
    </row>
    <row r="17" spans="1:7" ht="15" thickBot="1" x14ac:dyDescent="0.4">
      <c r="A17" s="321"/>
      <c r="B17" s="48" t="s">
        <v>45</v>
      </c>
      <c r="C17" s="106">
        <v>0</v>
      </c>
      <c r="D17" s="99">
        <v>35</v>
      </c>
      <c r="E17" s="99">
        <v>35</v>
      </c>
      <c r="F17" s="100">
        <v>35</v>
      </c>
      <c r="G17" s="48" t="s">
        <v>298</v>
      </c>
    </row>
    <row r="18" spans="1:7" ht="15" thickBot="1" x14ac:dyDescent="0.4">
      <c r="A18" s="321"/>
      <c r="B18" s="48" t="s">
        <v>47</v>
      </c>
      <c r="C18" s="106">
        <v>0</v>
      </c>
      <c r="D18" s="99">
        <v>40.4</v>
      </c>
      <c r="E18" s="99">
        <v>40.4</v>
      </c>
      <c r="F18" s="100">
        <v>40.4</v>
      </c>
      <c r="G18" s="48"/>
    </row>
    <row r="19" spans="1:7" ht="15" thickBot="1" x14ac:dyDescent="0.4">
      <c r="A19" s="321"/>
      <c r="B19" s="48" t="s">
        <v>49</v>
      </c>
      <c r="C19" s="98">
        <v>53</v>
      </c>
      <c r="D19" s="99">
        <v>181</v>
      </c>
      <c r="E19" s="99">
        <v>366</v>
      </c>
      <c r="F19" s="100">
        <v>511</v>
      </c>
      <c r="G19" s="48"/>
    </row>
    <row r="20" spans="1:7" ht="15" thickBot="1" x14ac:dyDescent="0.4">
      <c r="A20" s="321"/>
      <c r="B20" s="48" t="s">
        <v>50</v>
      </c>
      <c r="C20" s="98">
        <v>6</v>
      </c>
      <c r="D20" s="99">
        <v>200</v>
      </c>
      <c r="E20" s="99">
        <v>300</v>
      </c>
      <c r="F20" s="100">
        <v>300</v>
      </c>
      <c r="G20" s="128"/>
    </row>
    <row r="21" spans="1:7" ht="15" thickBot="1" x14ac:dyDescent="0.4">
      <c r="A21" s="322"/>
      <c r="B21" s="42" t="s">
        <v>51</v>
      </c>
      <c r="C21" s="98">
        <v>120</v>
      </c>
      <c r="D21" s="101">
        <v>120</v>
      </c>
      <c r="E21" s="101">
        <v>120</v>
      </c>
      <c r="F21" s="102">
        <v>120</v>
      </c>
      <c r="G21" s="42"/>
    </row>
    <row r="22" spans="1:7" x14ac:dyDescent="0.35">
      <c r="A22" s="318" t="s">
        <v>263</v>
      </c>
      <c r="B22" s="49" t="s">
        <v>29</v>
      </c>
      <c r="C22" s="75">
        <v>1677</v>
      </c>
      <c r="D22" s="96">
        <v>3207</v>
      </c>
      <c r="E22" s="96">
        <v>4169</v>
      </c>
      <c r="F22" s="97">
        <v>6094</v>
      </c>
      <c r="G22" s="49"/>
    </row>
    <row r="23" spans="1:7" x14ac:dyDescent="0.35">
      <c r="A23" s="319"/>
      <c r="B23" s="50" t="s">
        <v>30</v>
      </c>
      <c r="C23" s="77">
        <v>1426</v>
      </c>
      <c r="D23" s="99">
        <v>4205</v>
      </c>
      <c r="E23" s="99">
        <v>7070</v>
      </c>
      <c r="F23" s="100">
        <v>9267</v>
      </c>
      <c r="G23" s="50" t="s">
        <v>296</v>
      </c>
    </row>
    <row r="24" spans="1:7" x14ac:dyDescent="0.35">
      <c r="A24" s="319"/>
      <c r="B24" s="50" t="s">
        <v>31</v>
      </c>
      <c r="C24" s="77">
        <v>8314</v>
      </c>
      <c r="D24" s="99">
        <v>13078</v>
      </c>
      <c r="E24" s="99">
        <v>14976</v>
      </c>
      <c r="F24" s="100">
        <v>17929</v>
      </c>
      <c r="G24" s="50"/>
    </row>
    <row r="25" spans="1:7" x14ac:dyDescent="0.35">
      <c r="A25" s="319"/>
      <c r="B25" s="50" t="s">
        <v>32</v>
      </c>
      <c r="C25" s="125">
        <v>0</v>
      </c>
      <c r="D25" s="109">
        <v>0</v>
      </c>
      <c r="E25" s="109">
        <v>0</v>
      </c>
      <c r="F25" s="110">
        <v>0</v>
      </c>
      <c r="G25" s="50"/>
    </row>
    <row r="26" spans="1:7" x14ac:dyDescent="0.35">
      <c r="A26" s="319"/>
      <c r="B26" s="50" t="s">
        <v>34</v>
      </c>
      <c r="C26" s="77">
        <v>510</v>
      </c>
      <c r="D26" s="99">
        <v>510</v>
      </c>
      <c r="E26" s="99">
        <v>510</v>
      </c>
      <c r="F26" s="100">
        <v>510</v>
      </c>
      <c r="G26" s="50"/>
    </row>
    <row r="27" spans="1:7" x14ac:dyDescent="0.35">
      <c r="A27" s="319"/>
      <c r="B27" s="50" t="s">
        <v>36</v>
      </c>
      <c r="C27" s="77">
        <v>472</v>
      </c>
      <c r="D27" s="99">
        <v>472</v>
      </c>
      <c r="E27" s="99">
        <v>472</v>
      </c>
      <c r="F27" s="100">
        <v>472</v>
      </c>
      <c r="G27" s="50" t="s">
        <v>289</v>
      </c>
    </row>
    <row r="28" spans="1:7" x14ac:dyDescent="0.35">
      <c r="A28" s="319"/>
      <c r="B28" s="50" t="s">
        <v>38</v>
      </c>
      <c r="C28" s="77">
        <v>85</v>
      </c>
      <c r="D28" s="99">
        <v>2620</v>
      </c>
      <c r="E28" s="99">
        <v>4306</v>
      </c>
      <c r="F28" s="100">
        <v>7898</v>
      </c>
      <c r="G28" s="50"/>
    </row>
    <row r="29" spans="1:7" x14ac:dyDescent="0.35">
      <c r="A29" s="319"/>
      <c r="B29" s="50" t="s">
        <v>40</v>
      </c>
      <c r="C29" s="77">
        <v>70</v>
      </c>
      <c r="D29" s="99">
        <v>91</v>
      </c>
      <c r="E29" s="99">
        <v>112</v>
      </c>
      <c r="F29" s="100">
        <v>112</v>
      </c>
      <c r="G29" s="50"/>
    </row>
    <row r="30" spans="1:7" x14ac:dyDescent="0.35">
      <c r="A30" s="319"/>
      <c r="B30" s="50" t="s">
        <v>41</v>
      </c>
      <c r="C30" s="77">
        <v>141</v>
      </c>
      <c r="D30" s="99">
        <v>5458</v>
      </c>
      <c r="E30" s="99">
        <v>7419</v>
      </c>
      <c r="F30" s="100">
        <v>11342</v>
      </c>
      <c r="G30" s="50"/>
    </row>
    <row r="31" spans="1:7" x14ac:dyDescent="0.35">
      <c r="A31" s="319"/>
      <c r="B31" s="50" t="s">
        <v>43</v>
      </c>
      <c r="C31" s="77">
        <v>1895</v>
      </c>
      <c r="D31" s="99">
        <v>2413</v>
      </c>
      <c r="E31" s="99">
        <v>2463</v>
      </c>
      <c r="F31" s="100">
        <v>2418</v>
      </c>
      <c r="G31" s="50" t="s">
        <v>299</v>
      </c>
    </row>
    <row r="32" spans="1:7" x14ac:dyDescent="0.35">
      <c r="A32" s="319"/>
      <c r="B32" s="50" t="s">
        <v>45</v>
      </c>
      <c r="C32" s="125">
        <v>0</v>
      </c>
      <c r="D32" s="99">
        <v>484</v>
      </c>
      <c r="E32" s="99">
        <v>484</v>
      </c>
      <c r="F32" s="100">
        <v>484</v>
      </c>
      <c r="G32" s="50"/>
    </row>
    <row r="33" spans="1:7" x14ac:dyDescent="0.35">
      <c r="A33" s="319"/>
      <c r="B33" s="50" t="s">
        <v>47</v>
      </c>
      <c r="C33" s="77">
        <v>2</v>
      </c>
      <c r="D33" s="99">
        <v>132</v>
      </c>
      <c r="E33" s="99">
        <v>152</v>
      </c>
      <c r="F33" s="100">
        <v>152</v>
      </c>
      <c r="G33" s="50" t="s">
        <v>297</v>
      </c>
    </row>
    <row r="34" spans="1:7" x14ac:dyDescent="0.35">
      <c r="A34" s="319"/>
      <c r="B34" s="50" t="s">
        <v>49</v>
      </c>
      <c r="C34" s="77">
        <v>217</v>
      </c>
      <c r="D34" s="99">
        <v>650</v>
      </c>
      <c r="E34" s="99">
        <v>1047</v>
      </c>
      <c r="F34" s="100">
        <v>1816</v>
      </c>
      <c r="G34" s="50"/>
    </row>
    <row r="35" spans="1:7" x14ac:dyDescent="0.35">
      <c r="A35" s="319"/>
      <c r="B35" s="50" t="s">
        <v>50</v>
      </c>
      <c r="C35" s="77">
        <v>41</v>
      </c>
      <c r="D35" s="99">
        <v>2270</v>
      </c>
      <c r="E35" s="99">
        <v>2770</v>
      </c>
      <c r="F35" s="100">
        <v>2770</v>
      </c>
      <c r="G35" s="50"/>
    </row>
    <row r="36" spans="1:7" ht="15" thickBot="1" x14ac:dyDescent="0.4">
      <c r="A36" s="320"/>
      <c r="B36" s="36" t="s">
        <v>51</v>
      </c>
      <c r="C36" s="126">
        <v>0</v>
      </c>
      <c r="D36" s="112">
        <v>0</v>
      </c>
      <c r="E36" s="112">
        <v>0</v>
      </c>
      <c r="F36" s="113">
        <v>0</v>
      </c>
      <c r="G36" s="36"/>
    </row>
    <row r="37" spans="1:7" ht="15" thickBot="1" x14ac:dyDescent="0.4">
      <c r="A37" s="332" t="s">
        <v>264</v>
      </c>
      <c r="B37" s="51" t="s">
        <v>29</v>
      </c>
      <c r="C37" s="103">
        <v>43</v>
      </c>
      <c r="D37" s="104">
        <v>160</v>
      </c>
      <c r="E37" s="104">
        <v>348</v>
      </c>
      <c r="F37" s="105">
        <v>537</v>
      </c>
      <c r="G37" s="52"/>
    </row>
    <row r="38" spans="1:7" ht="15" thickBot="1" x14ac:dyDescent="0.4">
      <c r="A38" s="321"/>
      <c r="B38" s="48" t="s">
        <v>30</v>
      </c>
      <c r="C38" s="106">
        <v>0</v>
      </c>
      <c r="D38" s="99">
        <v>112</v>
      </c>
      <c r="E38" s="99">
        <v>210</v>
      </c>
      <c r="F38" s="100">
        <v>260</v>
      </c>
      <c r="G38" s="48"/>
    </row>
    <row r="39" spans="1:7" ht="15" thickBot="1" x14ac:dyDescent="0.4">
      <c r="A39" s="321"/>
      <c r="B39" s="48" t="s">
        <v>31</v>
      </c>
      <c r="C39" s="98">
        <v>5</v>
      </c>
      <c r="D39" s="99">
        <v>73</v>
      </c>
      <c r="E39" s="99">
        <v>119</v>
      </c>
      <c r="F39" s="100">
        <v>170</v>
      </c>
      <c r="G39" s="48"/>
    </row>
    <row r="40" spans="1:7" ht="15" thickBot="1" x14ac:dyDescent="0.4">
      <c r="A40" s="321"/>
      <c r="B40" s="48" t="s">
        <v>32</v>
      </c>
      <c r="C40" s="106">
        <v>0</v>
      </c>
      <c r="D40" s="109">
        <v>0</v>
      </c>
      <c r="E40" s="109">
        <v>0</v>
      </c>
      <c r="F40" s="110">
        <v>0</v>
      </c>
      <c r="G40" s="48"/>
    </row>
    <row r="41" spans="1:7" ht="15" thickBot="1" x14ac:dyDescent="0.4">
      <c r="A41" s="321"/>
      <c r="B41" s="48" t="s">
        <v>34</v>
      </c>
      <c r="C41" s="98">
        <v>10</v>
      </c>
      <c r="D41" s="99">
        <v>10</v>
      </c>
      <c r="E41" s="99">
        <v>10</v>
      </c>
      <c r="F41" s="100">
        <v>10</v>
      </c>
      <c r="G41" s="48"/>
    </row>
    <row r="42" spans="1:7" ht="15" thickBot="1" x14ac:dyDescent="0.4">
      <c r="A42" s="321"/>
      <c r="B42" s="48" t="s">
        <v>36</v>
      </c>
      <c r="C42" s="98">
        <v>191</v>
      </c>
      <c r="D42" s="99">
        <v>191</v>
      </c>
      <c r="E42" s="99">
        <v>191</v>
      </c>
      <c r="F42" s="100">
        <v>191</v>
      </c>
      <c r="G42" s="48"/>
    </row>
    <row r="43" spans="1:7" ht="15" thickBot="1" x14ac:dyDescent="0.4">
      <c r="A43" s="321"/>
      <c r="B43" s="48" t="s">
        <v>38</v>
      </c>
      <c r="C43" s="98">
        <v>6</v>
      </c>
      <c r="D43" s="99">
        <v>74</v>
      </c>
      <c r="E43" s="99">
        <v>163</v>
      </c>
      <c r="F43" s="100">
        <v>178</v>
      </c>
      <c r="G43" s="48"/>
    </row>
    <row r="44" spans="1:7" ht="15" thickBot="1" x14ac:dyDescent="0.4">
      <c r="A44" s="321"/>
      <c r="B44" s="48" t="s">
        <v>40</v>
      </c>
      <c r="C44" s="98">
        <v>30</v>
      </c>
      <c r="D44" s="99">
        <v>86</v>
      </c>
      <c r="E44" s="99">
        <v>88</v>
      </c>
      <c r="F44" s="100">
        <v>88</v>
      </c>
      <c r="G44" s="48"/>
    </row>
    <row r="45" spans="1:7" ht="15" thickBot="1" x14ac:dyDescent="0.4">
      <c r="A45" s="321"/>
      <c r="B45" s="48" t="s">
        <v>41</v>
      </c>
      <c r="C45" s="98">
        <v>34</v>
      </c>
      <c r="D45" s="99">
        <v>204</v>
      </c>
      <c r="E45" s="99">
        <v>336</v>
      </c>
      <c r="F45" s="100">
        <v>400</v>
      </c>
      <c r="G45" s="48"/>
    </row>
    <row r="46" spans="1:7" ht="15" thickBot="1" x14ac:dyDescent="0.4">
      <c r="A46" s="321"/>
      <c r="B46" s="48" t="s">
        <v>43</v>
      </c>
      <c r="C46" s="98">
        <v>220</v>
      </c>
      <c r="D46" s="99">
        <v>210</v>
      </c>
      <c r="E46" s="99">
        <v>200</v>
      </c>
      <c r="F46" s="100">
        <v>190</v>
      </c>
      <c r="G46" s="48"/>
    </row>
    <row r="47" spans="1:7" ht="15" thickBot="1" x14ac:dyDescent="0.4">
      <c r="A47" s="321"/>
      <c r="B47" s="48" t="s">
        <v>45</v>
      </c>
      <c r="C47" s="106">
        <v>0</v>
      </c>
      <c r="D47" s="99">
        <v>10</v>
      </c>
      <c r="E47" s="99">
        <v>10</v>
      </c>
      <c r="F47" s="100">
        <v>10</v>
      </c>
      <c r="G47" s="48"/>
    </row>
    <row r="48" spans="1:7" ht="15" thickBot="1" x14ac:dyDescent="0.4">
      <c r="A48" s="321"/>
      <c r="B48" s="48" t="s">
        <v>47</v>
      </c>
      <c r="C48" s="98">
        <v>2.5</v>
      </c>
      <c r="D48" s="99">
        <v>2.5</v>
      </c>
      <c r="E48" s="99">
        <v>2.5</v>
      </c>
      <c r="F48" s="100">
        <v>2.5</v>
      </c>
      <c r="G48" s="48"/>
    </row>
    <row r="49" spans="1:7" ht="15" thickBot="1" x14ac:dyDescent="0.4">
      <c r="A49" s="321"/>
      <c r="B49" s="48" t="s">
        <v>49</v>
      </c>
      <c r="C49" s="98">
        <v>27</v>
      </c>
      <c r="D49" s="99">
        <v>113</v>
      </c>
      <c r="E49" s="99">
        <v>245</v>
      </c>
      <c r="F49" s="100">
        <v>380</v>
      </c>
      <c r="G49" s="48"/>
    </row>
    <row r="50" spans="1:7" ht="15" thickBot="1" x14ac:dyDescent="0.4">
      <c r="A50" s="321"/>
      <c r="B50" s="48" t="s">
        <v>50</v>
      </c>
      <c r="C50" s="106">
        <v>0</v>
      </c>
      <c r="D50" s="99">
        <v>60</v>
      </c>
      <c r="E50" s="99">
        <v>60</v>
      </c>
      <c r="F50" s="100">
        <v>60</v>
      </c>
      <c r="G50" s="128"/>
    </row>
    <row r="51" spans="1:7" ht="15" thickBot="1" x14ac:dyDescent="0.4">
      <c r="A51" s="322"/>
      <c r="B51" s="42" t="s">
        <v>51</v>
      </c>
      <c r="C51" s="106">
        <v>0</v>
      </c>
      <c r="D51" s="107">
        <v>0</v>
      </c>
      <c r="E51" s="107">
        <v>0</v>
      </c>
      <c r="F51" s="108">
        <v>0</v>
      </c>
      <c r="G51" s="42"/>
    </row>
    <row r="52" spans="1:7" x14ac:dyDescent="0.35">
      <c r="A52" s="318" t="s">
        <v>265</v>
      </c>
      <c r="B52" s="49" t="s">
        <v>29</v>
      </c>
      <c r="C52" s="75">
        <v>135</v>
      </c>
      <c r="D52" s="96">
        <v>410</v>
      </c>
      <c r="E52" s="96">
        <v>573</v>
      </c>
      <c r="F52" s="97">
        <v>761</v>
      </c>
      <c r="G52" s="49"/>
    </row>
    <row r="53" spans="1:7" x14ac:dyDescent="0.35">
      <c r="A53" s="319"/>
      <c r="B53" s="50" t="s">
        <v>30</v>
      </c>
      <c r="C53" s="77">
        <v>3</v>
      </c>
      <c r="D53" s="99">
        <v>370</v>
      </c>
      <c r="E53" s="99">
        <v>410</v>
      </c>
      <c r="F53" s="100">
        <v>473</v>
      </c>
      <c r="G53" s="50"/>
    </row>
    <row r="54" spans="1:7" x14ac:dyDescent="0.35">
      <c r="A54" s="319"/>
      <c r="B54" s="50" t="s">
        <v>31</v>
      </c>
      <c r="C54" s="77">
        <v>139</v>
      </c>
      <c r="D54" s="99">
        <v>515</v>
      </c>
      <c r="E54" s="99">
        <v>590</v>
      </c>
      <c r="F54" s="100">
        <v>640</v>
      </c>
      <c r="G54" s="50"/>
    </row>
    <row r="55" spans="1:7" x14ac:dyDescent="0.35">
      <c r="A55" s="319"/>
      <c r="B55" s="50" t="s">
        <v>32</v>
      </c>
      <c r="C55" s="125">
        <v>0</v>
      </c>
      <c r="D55" s="109">
        <v>0</v>
      </c>
      <c r="E55" s="109">
        <v>0</v>
      </c>
      <c r="F55" s="110">
        <v>0</v>
      </c>
      <c r="G55" s="50"/>
    </row>
    <row r="56" spans="1:7" x14ac:dyDescent="0.35">
      <c r="A56" s="319"/>
      <c r="B56" s="50" t="s">
        <v>34</v>
      </c>
      <c r="C56" s="77">
        <v>31</v>
      </c>
      <c r="D56" s="99">
        <v>32</v>
      </c>
      <c r="E56" s="99">
        <v>32</v>
      </c>
      <c r="F56" s="100">
        <v>30</v>
      </c>
      <c r="G56" s="50"/>
    </row>
    <row r="57" spans="1:7" x14ac:dyDescent="0.35">
      <c r="A57" s="319"/>
      <c r="B57" s="50" t="s">
        <v>36</v>
      </c>
      <c r="C57" s="77">
        <v>41</v>
      </c>
      <c r="D57" s="99">
        <v>41</v>
      </c>
      <c r="E57" s="99">
        <v>41</v>
      </c>
      <c r="F57" s="100">
        <v>0</v>
      </c>
      <c r="G57" s="50"/>
    </row>
    <row r="58" spans="1:7" x14ac:dyDescent="0.35">
      <c r="A58" s="319"/>
      <c r="B58" s="50" t="s">
        <v>38</v>
      </c>
      <c r="C58" s="77">
        <v>17</v>
      </c>
      <c r="D58" s="99">
        <v>110</v>
      </c>
      <c r="E58" s="99">
        <v>133</v>
      </c>
      <c r="F58" s="100">
        <v>171</v>
      </c>
      <c r="G58" s="50"/>
    </row>
    <row r="59" spans="1:7" x14ac:dyDescent="0.35">
      <c r="A59" s="319"/>
      <c r="B59" s="50" t="s">
        <v>40</v>
      </c>
      <c r="C59" s="125">
        <v>0</v>
      </c>
      <c r="D59" s="99">
        <v>82</v>
      </c>
      <c r="E59" s="99">
        <v>132</v>
      </c>
      <c r="F59" s="100">
        <v>151</v>
      </c>
      <c r="G59" s="50"/>
    </row>
    <row r="60" spans="1:7" x14ac:dyDescent="0.35">
      <c r="A60" s="319"/>
      <c r="B60" s="50" t="s">
        <v>41</v>
      </c>
      <c r="C60" s="77">
        <v>64</v>
      </c>
      <c r="D60" s="99">
        <v>136</v>
      </c>
      <c r="E60" s="99">
        <v>213</v>
      </c>
      <c r="F60" s="100">
        <v>293</v>
      </c>
      <c r="G60" s="50"/>
    </row>
    <row r="61" spans="1:7" x14ac:dyDescent="0.35">
      <c r="A61" s="319"/>
      <c r="B61" s="50" t="s">
        <v>43</v>
      </c>
      <c r="C61" s="77">
        <v>261</v>
      </c>
      <c r="D61" s="99">
        <v>276</v>
      </c>
      <c r="E61" s="99">
        <v>282</v>
      </c>
      <c r="F61" s="100">
        <v>290</v>
      </c>
      <c r="G61" s="50"/>
    </row>
    <row r="62" spans="1:7" x14ac:dyDescent="0.35">
      <c r="A62" s="319"/>
      <c r="B62" s="50" t="s">
        <v>45</v>
      </c>
      <c r="C62" s="125">
        <v>0</v>
      </c>
      <c r="D62" s="99">
        <v>6</v>
      </c>
      <c r="E62" s="99">
        <v>6</v>
      </c>
      <c r="F62" s="100">
        <v>6</v>
      </c>
      <c r="G62" s="50"/>
    </row>
    <row r="63" spans="1:7" x14ac:dyDescent="0.35">
      <c r="A63" s="319"/>
      <c r="B63" s="50" t="s">
        <v>47</v>
      </c>
      <c r="C63" s="125">
        <v>0</v>
      </c>
      <c r="D63" s="109">
        <v>0</v>
      </c>
      <c r="E63" s="109">
        <v>0</v>
      </c>
      <c r="F63" s="110">
        <v>0</v>
      </c>
      <c r="G63" s="50"/>
    </row>
    <row r="64" spans="1:7" x14ac:dyDescent="0.35">
      <c r="A64" s="319"/>
      <c r="B64" s="50" t="s">
        <v>49</v>
      </c>
      <c r="C64" s="77">
        <v>31</v>
      </c>
      <c r="D64" s="99">
        <v>162</v>
      </c>
      <c r="E64" s="99">
        <v>226</v>
      </c>
      <c r="F64" s="100">
        <v>301</v>
      </c>
      <c r="G64" s="50"/>
    </row>
    <row r="65" spans="1:7" x14ac:dyDescent="0.35">
      <c r="A65" s="319"/>
      <c r="B65" s="50" t="s">
        <v>50</v>
      </c>
      <c r="C65" s="125">
        <v>0</v>
      </c>
      <c r="D65" s="99">
        <v>170</v>
      </c>
      <c r="E65" s="99">
        <v>170</v>
      </c>
      <c r="F65" s="100">
        <v>170</v>
      </c>
      <c r="G65" s="50"/>
    </row>
    <row r="66" spans="1:7" ht="15" thickBot="1" x14ac:dyDescent="0.4">
      <c r="A66" s="320"/>
      <c r="B66" s="36" t="s">
        <v>51</v>
      </c>
      <c r="C66" s="126">
        <v>0</v>
      </c>
      <c r="D66" s="112">
        <v>0</v>
      </c>
      <c r="E66" s="112">
        <v>0</v>
      </c>
      <c r="F66" s="113">
        <v>0</v>
      </c>
      <c r="G66" s="36"/>
    </row>
    <row r="67" spans="1:7" ht="15.75" customHeight="1" x14ac:dyDescent="0.35"/>
  </sheetData>
  <mergeCells count="10">
    <mergeCell ref="A1:G1"/>
    <mergeCell ref="A37:A51"/>
    <mergeCell ref="A52:A66"/>
    <mergeCell ref="A7:A21"/>
    <mergeCell ref="A22:A36"/>
    <mergeCell ref="A3:G3"/>
    <mergeCell ref="D5:F5"/>
    <mergeCell ref="A5:A6"/>
    <mergeCell ref="B5:B6"/>
    <mergeCell ref="G5:G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E5F4C-77C4-4150-A063-FA8FFE11785F}">
  <sheetPr>
    <tabColor theme="3" tint="0.249977111117893"/>
  </sheetPr>
  <dimension ref="A1:G246"/>
  <sheetViews>
    <sheetView showGridLines="0" zoomScale="55" zoomScaleNormal="55" workbookViewId="0">
      <pane ySplit="6" topLeftCell="A184" activePane="bottomLeft" state="frozen"/>
      <selection pane="bottomLeft" activeCell="E17" sqref="E17"/>
    </sheetView>
  </sheetViews>
  <sheetFormatPr baseColWidth="10" defaultColWidth="11.453125" defaultRowHeight="14.5" x14ac:dyDescent="0.35"/>
  <cols>
    <col min="1" max="1" width="20.1796875" customWidth="1"/>
    <col min="2" max="2" width="71.7265625" customWidth="1"/>
    <col min="3" max="3" width="11.453125" customWidth="1"/>
    <col min="4" max="6" width="9.1796875" bestFit="1" customWidth="1"/>
    <col min="7" max="7" width="69.7265625" customWidth="1"/>
    <col min="8" max="8" width="62.81640625" customWidth="1"/>
  </cols>
  <sheetData>
    <row r="1" spans="1:7" ht="32.15" customHeight="1" thickBot="1" x14ac:dyDescent="0.4">
      <c r="A1" s="327" t="s">
        <v>66</v>
      </c>
      <c r="B1" s="328"/>
      <c r="C1" s="328"/>
      <c r="D1" s="328"/>
      <c r="E1" s="328"/>
      <c r="F1" s="328"/>
      <c r="G1" s="329"/>
    </row>
    <row r="2" spans="1:7" ht="21" customHeight="1" thickBot="1" x14ac:dyDescent="0.4">
      <c r="A2" s="4"/>
      <c r="B2" s="4"/>
      <c r="C2" s="212"/>
      <c r="D2" s="4"/>
      <c r="E2" s="4"/>
      <c r="F2" s="4"/>
    </row>
    <row r="3" spans="1:7" ht="63" customHeight="1" thickBot="1" x14ac:dyDescent="0.4">
      <c r="A3" s="310" t="s">
        <v>270</v>
      </c>
      <c r="B3" s="311"/>
      <c r="C3" s="311"/>
      <c r="D3" s="311"/>
      <c r="E3" s="311"/>
      <c r="F3" s="311"/>
      <c r="G3" s="312"/>
    </row>
    <row r="4" spans="1:7" ht="21" customHeight="1" thickBot="1" x14ac:dyDescent="0.4">
      <c r="A4" s="2"/>
      <c r="B4" s="5"/>
      <c r="C4" s="5"/>
      <c r="D4" s="5"/>
      <c r="E4" s="5"/>
      <c r="F4" s="5"/>
    </row>
    <row r="5" spans="1:7" ht="23.5" customHeight="1" thickBot="1" x14ac:dyDescent="0.4">
      <c r="A5" s="323" t="s">
        <v>65</v>
      </c>
      <c r="B5" s="341" t="s">
        <v>21</v>
      </c>
      <c r="C5" s="213" t="s">
        <v>24</v>
      </c>
      <c r="D5" s="334" t="s">
        <v>67</v>
      </c>
      <c r="E5" s="334"/>
      <c r="F5" s="335"/>
      <c r="G5" s="343" t="s">
        <v>26</v>
      </c>
    </row>
    <row r="6" spans="1:7" ht="23.5" customHeight="1" thickBot="1" x14ac:dyDescent="0.4">
      <c r="A6" s="340"/>
      <c r="B6" s="342"/>
      <c r="C6" s="213">
        <v>2024</v>
      </c>
      <c r="D6" s="12">
        <v>2030</v>
      </c>
      <c r="E6" s="12">
        <v>2035</v>
      </c>
      <c r="F6" s="13">
        <v>2045</v>
      </c>
      <c r="G6" s="344"/>
    </row>
    <row r="7" spans="1:7" ht="15" thickBot="1" x14ac:dyDescent="0.4">
      <c r="A7" s="332" t="s">
        <v>68</v>
      </c>
      <c r="B7" s="52" t="s">
        <v>29</v>
      </c>
      <c r="C7" s="249">
        <v>1010</v>
      </c>
      <c r="D7" s="214">
        <v>2004</v>
      </c>
      <c r="E7" s="214">
        <v>2653</v>
      </c>
      <c r="F7" s="215">
        <v>3344</v>
      </c>
      <c r="G7" s="6"/>
    </row>
    <row r="8" spans="1:7" ht="15" thickBot="1" x14ac:dyDescent="0.4">
      <c r="A8" s="321"/>
      <c r="B8" s="48" t="s">
        <v>30</v>
      </c>
      <c r="C8" s="250">
        <v>805</v>
      </c>
      <c r="D8" s="216">
        <v>3730</v>
      </c>
      <c r="E8" s="216">
        <v>6440</v>
      </c>
      <c r="F8" s="217">
        <v>7560</v>
      </c>
      <c r="G8" s="7"/>
    </row>
    <row r="9" spans="1:7" ht="15" thickBot="1" x14ac:dyDescent="0.4">
      <c r="A9" s="321"/>
      <c r="B9" s="48" t="s">
        <v>31</v>
      </c>
      <c r="C9" s="250">
        <v>2868</v>
      </c>
      <c r="D9" s="216">
        <v>4552</v>
      </c>
      <c r="E9" s="216">
        <v>6302</v>
      </c>
      <c r="F9" s="217">
        <v>7818</v>
      </c>
      <c r="G9" s="7"/>
    </row>
    <row r="10" spans="1:7" ht="15" thickBot="1" x14ac:dyDescent="0.4">
      <c r="A10" s="321"/>
      <c r="B10" s="48" t="s">
        <v>32</v>
      </c>
      <c r="C10" s="250">
        <v>0</v>
      </c>
      <c r="D10" s="216">
        <v>0</v>
      </c>
      <c r="E10" s="216">
        <v>0</v>
      </c>
      <c r="F10" s="217">
        <v>0</v>
      </c>
      <c r="G10" s="7"/>
    </row>
    <row r="11" spans="1:7" ht="15" thickBot="1" x14ac:dyDescent="0.4">
      <c r="A11" s="321"/>
      <c r="B11" s="48" t="s">
        <v>34</v>
      </c>
      <c r="C11" s="250">
        <v>263</v>
      </c>
      <c r="D11" s="216">
        <v>300</v>
      </c>
      <c r="E11" s="216">
        <v>289</v>
      </c>
      <c r="F11" s="217">
        <v>273</v>
      </c>
      <c r="G11" s="7"/>
    </row>
    <row r="12" spans="1:7" ht="15" thickBot="1" x14ac:dyDescent="0.4">
      <c r="A12" s="321"/>
      <c r="B12" s="48" t="s">
        <v>36</v>
      </c>
      <c r="C12" s="250">
        <v>243</v>
      </c>
      <c r="D12" s="216">
        <v>242</v>
      </c>
      <c r="E12" s="216">
        <v>235</v>
      </c>
      <c r="F12" s="217">
        <v>70</v>
      </c>
      <c r="G12" s="7"/>
    </row>
    <row r="13" spans="1:7" ht="15" thickBot="1" x14ac:dyDescent="0.4">
      <c r="A13" s="321"/>
      <c r="B13" s="48" t="s">
        <v>38</v>
      </c>
      <c r="C13" s="250">
        <v>31</v>
      </c>
      <c r="D13" s="216">
        <v>313</v>
      </c>
      <c r="E13" s="216">
        <v>489</v>
      </c>
      <c r="F13" s="217">
        <v>1071</v>
      </c>
      <c r="G13" s="7"/>
    </row>
    <row r="14" spans="1:7" ht="15" thickBot="1" x14ac:dyDescent="0.4">
      <c r="A14" s="321"/>
      <c r="B14" s="48" t="s">
        <v>40</v>
      </c>
      <c r="C14" s="250">
        <v>16</v>
      </c>
      <c r="D14" s="216">
        <v>157</v>
      </c>
      <c r="E14" s="216">
        <v>245</v>
      </c>
      <c r="F14" s="217">
        <v>536</v>
      </c>
      <c r="G14" s="7"/>
    </row>
    <row r="15" spans="1:7" ht="15" thickBot="1" x14ac:dyDescent="0.4">
      <c r="A15" s="321"/>
      <c r="B15" s="48" t="s">
        <v>41</v>
      </c>
      <c r="C15" s="250">
        <v>150</v>
      </c>
      <c r="D15" s="216">
        <v>1513</v>
      </c>
      <c r="E15" s="216">
        <v>2524</v>
      </c>
      <c r="F15" s="217">
        <v>3635</v>
      </c>
      <c r="G15" s="7"/>
    </row>
    <row r="16" spans="1:7" ht="15" thickBot="1" x14ac:dyDescent="0.4">
      <c r="A16" s="321"/>
      <c r="B16" s="48" t="s">
        <v>43</v>
      </c>
      <c r="C16" s="250">
        <v>603</v>
      </c>
      <c r="D16" s="216">
        <v>543</v>
      </c>
      <c r="E16" s="216">
        <v>507</v>
      </c>
      <c r="F16" s="217">
        <v>456</v>
      </c>
      <c r="G16" s="7"/>
    </row>
    <row r="17" spans="1:7" ht="15" thickBot="1" x14ac:dyDescent="0.4">
      <c r="A17" s="321"/>
      <c r="B17" s="48" t="s">
        <v>54</v>
      </c>
      <c r="C17" s="250">
        <v>35</v>
      </c>
      <c r="D17" s="216">
        <v>351</v>
      </c>
      <c r="E17" s="216">
        <v>726</v>
      </c>
      <c r="F17" s="217">
        <v>726</v>
      </c>
      <c r="G17" s="7"/>
    </row>
    <row r="18" spans="1:7" ht="15" thickBot="1" x14ac:dyDescent="0.4">
      <c r="A18" s="321"/>
      <c r="B18" s="48" t="s">
        <v>47</v>
      </c>
      <c r="C18" s="250">
        <v>0</v>
      </c>
      <c r="D18" s="216">
        <v>0</v>
      </c>
      <c r="E18" s="216">
        <v>778</v>
      </c>
      <c r="F18" s="217">
        <v>1602</v>
      </c>
      <c r="G18" s="7"/>
    </row>
    <row r="19" spans="1:7" ht="15" thickBot="1" x14ac:dyDescent="0.4">
      <c r="A19" s="321"/>
      <c r="B19" s="48" t="s">
        <v>49</v>
      </c>
      <c r="C19" s="250">
        <v>121</v>
      </c>
      <c r="D19" s="216">
        <v>484</v>
      </c>
      <c r="E19" s="216">
        <v>765</v>
      </c>
      <c r="F19" s="217">
        <v>1082</v>
      </c>
      <c r="G19" s="7"/>
    </row>
    <row r="20" spans="1:7" ht="15" thickBot="1" x14ac:dyDescent="0.4">
      <c r="A20" s="321"/>
      <c r="B20" s="48" t="s">
        <v>50</v>
      </c>
      <c r="C20" s="250">
        <v>20</v>
      </c>
      <c r="D20" s="216">
        <v>510</v>
      </c>
      <c r="E20" s="216">
        <v>1070</v>
      </c>
      <c r="F20" s="217">
        <v>1620</v>
      </c>
      <c r="G20" s="27"/>
    </row>
    <row r="21" spans="1:7" ht="15" thickBot="1" x14ac:dyDescent="0.4">
      <c r="A21" s="322"/>
      <c r="B21" s="42" t="s">
        <v>51</v>
      </c>
      <c r="C21" s="251">
        <v>80</v>
      </c>
      <c r="D21" s="218">
        <v>100</v>
      </c>
      <c r="E21" s="218">
        <v>100</v>
      </c>
      <c r="F21" s="219">
        <v>100</v>
      </c>
      <c r="G21" s="8"/>
    </row>
    <row r="22" spans="1:7" x14ac:dyDescent="0.35">
      <c r="A22" s="318" t="s">
        <v>69</v>
      </c>
      <c r="B22" s="49" t="s">
        <v>29</v>
      </c>
      <c r="C22" s="252">
        <v>2952</v>
      </c>
      <c r="D22" s="220">
        <v>5620</v>
      </c>
      <c r="E22" s="220">
        <v>7705</v>
      </c>
      <c r="F22" s="221">
        <v>9955</v>
      </c>
      <c r="G22" s="20"/>
    </row>
    <row r="23" spans="1:7" x14ac:dyDescent="0.35">
      <c r="A23" s="319"/>
      <c r="B23" s="50" t="s">
        <v>30</v>
      </c>
      <c r="C23" s="253">
        <v>5099</v>
      </c>
      <c r="D23" s="222">
        <v>29965</v>
      </c>
      <c r="E23" s="222">
        <v>40180</v>
      </c>
      <c r="F23" s="223">
        <v>53345</v>
      </c>
      <c r="G23" s="21"/>
    </row>
    <row r="24" spans="1:7" x14ac:dyDescent="0.35">
      <c r="A24" s="319"/>
      <c r="B24" s="50" t="s">
        <v>31</v>
      </c>
      <c r="C24" s="253">
        <v>7812</v>
      </c>
      <c r="D24" s="222">
        <v>14365</v>
      </c>
      <c r="E24" s="222">
        <v>17735</v>
      </c>
      <c r="F24" s="223">
        <v>20025</v>
      </c>
      <c r="G24" s="21"/>
    </row>
    <row r="25" spans="1:7" x14ac:dyDescent="0.35">
      <c r="A25" s="319"/>
      <c r="B25" s="50" t="s">
        <v>32</v>
      </c>
      <c r="C25" s="250">
        <v>0</v>
      </c>
      <c r="D25" s="216">
        <v>0</v>
      </c>
      <c r="E25" s="216">
        <v>0</v>
      </c>
      <c r="F25" s="217">
        <v>0</v>
      </c>
      <c r="G25" s="21"/>
    </row>
    <row r="26" spans="1:7" x14ac:dyDescent="0.35">
      <c r="A26" s="319"/>
      <c r="B26" s="50" t="s">
        <v>34</v>
      </c>
      <c r="C26" s="250">
        <v>814</v>
      </c>
      <c r="D26" s="216">
        <v>650</v>
      </c>
      <c r="E26" s="216">
        <v>630</v>
      </c>
      <c r="F26" s="217">
        <v>465</v>
      </c>
      <c r="G26" s="21"/>
    </row>
    <row r="27" spans="1:7" x14ac:dyDescent="0.35">
      <c r="A27" s="319"/>
      <c r="B27" s="50" t="s">
        <v>36</v>
      </c>
      <c r="C27" s="250">
        <v>1082</v>
      </c>
      <c r="D27" s="216">
        <v>1025</v>
      </c>
      <c r="E27" s="216">
        <v>930</v>
      </c>
      <c r="F27" s="217">
        <v>520</v>
      </c>
      <c r="G27" s="21"/>
    </row>
    <row r="28" spans="1:7" x14ac:dyDescent="0.35">
      <c r="A28" s="319"/>
      <c r="B28" s="50" t="s">
        <v>38</v>
      </c>
      <c r="C28" s="250">
        <v>230</v>
      </c>
      <c r="D28" s="216">
        <v>795</v>
      </c>
      <c r="E28" s="216">
        <v>1260</v>
      </c>
      <c r="F28" s="217">
        <v>2760</v>
      </c>
      <c r="G28" s="21"/>
    </row>
    <row r="29" spans="1:7" x14ac:dyDescent="0.35">
      <c r="A29" s="319"/>
      <c r="B29" s="50" t="s">
        <v>40</v>
      </c>
      <c r="C29" s="250">
        <v>57</v>
      </c>
      <c r="D29" s="216">
        <v>710</v>
      </c>
      <c r="E29" s="216">
        <v>885</v>
      </c>
      <c r="F29" s="217">
        <v>1525</v>
      </c>
      <c r="G29" s="21"/>
    </row>
    <row r="30" spans="1:7" x14ac:dyDescent="0.35">
      <c r="A30" s="319"/>
      <c r="B30" s="50" t="s">
        <v>41</v>
      </c>
      <c r="C30" s="250">
        <v>624</v>
      </c>
      <c r="D30" s="216">
        <v>4090</v>
      </c>
      <c r="E30" s="216">
        <v>6925</v>
      </c>
      <c r="F30" s="217">
        <v>8980</v>
      </c>
      <c r="G30" s="21"/>
    </row>
    <row r="31" spans="1:7" x14ac:dyDescent="0.35">
      <c r="A31" s="319"/>
      <c r="B31" s="50" t="s">
        <v>43</v>
      </c>
      <c r="C31" s="250">
        <v>2400</v>
      </c>
      <c r="D31" s="216">
        <v>2280</v>
      </c>
      <c r="E31" s="216">
        <v>2110</v>
      </c>
      <c r="F31" s="217">
        <v>1880</v>
      </c>
      <c r="G31" s="21"/>
    </row>
    <row r="32" spans="1:7" x14ac:dyDescent="0.35">
      <c r="A32" s="319"/>
      <c r="B32" s="50" t="s">
        <v>54</v>
      </c>
      <c r="C32" s="250"/>
      <c r="D32" s="216">
        <v>920</v>
      </c>
      <c r="E32" s="216">
        <v>1770</v>
      </c>
      <c r="F32" s="217">
        <v>1860</v>
      </c>
      <c r="G32" s="21"/>
    </row>
    <row r="33" spans="1:7" x14ac:dyDescent="0.35">
      <c r="A33" s="319"/>
      <c r="B33" s="50" t="s">
        <v>47</v>
      </c>
      <c r="C33" s="250">
        <v>0</v>
      </c>
      <c r="D33" s="216">
        <v>190</v>
      </c>
      <c r="E33" s="216">
        <v>2240</v>
      </c>
      <c r="F33" s="217">
        <v>6030</v>
      </c>
      <c r="G33" s="21"/>
    </row>
    <row r="34" spans="1:7" x14ac:dyDescent="0.35">
      <c r="A34" s="319"/>
      <c r="B34" s="50" t="s">
        <v>49</v>
      </c>
      <c r="C34" s="250">
        <v>453</v>
      </c>
      <c r="D34" s="216">
        <v>1360</v>
      </c>
      <c r="E34" s="216">
        <v>2225</v>
      </c>
      <c r="F34" s="217">
        <v>3225</v>
      </c>
      <c r="G34" s="21"/>
    </row>
    <row r="35" spans="1:7" x14ac:dyDescent="0.35">
      <c r="A35" s="319"/>
      <c r="B35" s="50" t="s">
        <v>50</v>
      </c>
      <c r="C35" s="250">
        <v>39</v>
      </c>
      <c r="D35" s="216">
        <v>330</v>
      </c>
      <c r="E35" s="216">
        <v>3545</v>
      </c>
      <c r="F35" s="217">
        <v>6905</v>
      </c>
      <c r="G35" s="21"/>
    </row>
    <row r="36" spans="1:7" ht="15" thickBot="1" x14ac:dyDescent="0.4">
      <c r="A36" s="320"/>
      <c r="B36" s="36" t="s">
        <v>51</v>
      </c>
      <c r="C36" s="254">
        <v>0</v>
      </c>
      <c r="D36" s="224">
        <v>0</v>
      </c>
      <c r="E36" s="224">
        <v>0</v>
      </c>
      <c r="F36" s="225">
        <v>0</v>
      </c>
      <c r="G36" s="22"/>
    </row>
    <row r="37" spans="1:7" ht="15" thickBot="1" x14ac:dyDescent="0.4">
      <c r="A37" s="332" t="s">
        <v>70</v>
      </c>
      <c r="B37" s="52" t="s">
        <v>29</v>
      </c>
      <c r="C37" s="249">
        <v>50</v>
      </c>
      <c r="D37" s="214">
        <v>135</v>
      </c>
      <c r="E37" s="214">
        <v>215</v>
      </c>
      <c r="F37" s="215">
        <v>335</v>
      </c>
      <c r="G37" s="6"/>
    </row>
    <row r="38" spans="1:7" ht="15" thickBot="1" x14ac:dyDescent="0.4">
      <c r="A38" s="321"/>
      <c r="B38" s="48" t="s">
        <v>30</v>
      </c>
      <c r="C38" s="250">
        <v>25</v>
      </c>
      <c r="D38" s="216">
        <v>40</v>
      </c>
      <c r="E38" s="216">
        <v>44</v>
      </c>
      <c r="F38" s="217">
        <v>60</v>
      </c>
      <c r="G38" s="7"/>
    </row>
    <row r="39" spans="1:7" ht="15" thickBot="1" x14ac:dyDescent="0.4">
      <c r="A39" s="321"/>
      <c r="B39" s="48" t="s">
        <v>31</v>
      </c>
      <c r="C39" s="250">
        <v>0</v>
      </c>
      <c r="D39" s="216">
        <v>0</v>
      </c>
      <c r="E39" s="216">
        <v>0</v>
      </c>
      <c r="F39" s="217">
        <v>0</v>
      </c>
      <c r="G39" s="7"/>
    </row>
    <row r="40" spans="1:7" ht="15" thickBot="1" x14ac:dyDescent="0.4">
      <c r="A40" s="321"/>
      <c r="B40" s="48" t="s">
        <v>32</v>
      </c>
      <c r="C40" s="250">
        <v>0</v>
      </c>
      <c r="D40" s="216">
        <v>0</v>
      </c>
      <c r="E40" s="216">
        <v>0</v>
      </c>
      <c r="F40" s="217">
        <v>0</v>
      </c>
      <c r="G40" s="7"/>
    </row>
    <row r="41" spans="1:7" ht="15" thickBot="1" x14ac:dyDescent="0.4">
      <c r="A41" s="321"/>
      <c r="B41" s="48" t="s">
        <v>34</v>
      </c>
      <c r="C41" s="250">
        <v>5</v>
      </c>
      <c r="D41" s="216">
        <v>5</v>
      </c>
      <c r="E41" s="216">
        <v>5</v>
      </c>
      <c r="F41" s="217">
        <v>5</v>
      </c>
      <c r="G41" s="7"/>
    </row>
    <row r="42" spans="1:7" ht="15" thickBot="1" x14ac:dyDescent="0.4">
      <c r="A42" s="321"/>
      <c r="B42" s="48" t="s">
        <v>36</v>
      </c>
      <c r="C42" s="250">
        <v>170</v>
      </c>
      <c r="D42" s="216">
        <v>170</v>
      </c>
      <c r="E42" s="216">
        <v>170</v>
      </c>
      <c r="F42" s="217">
        <v>170</v>
      </c>
      <c r="G42" s="7"/>
    </row>
    <row r="43" spans="1:7" ht="15" thickBot="1" x14ac:dyDescent="0.4">
      <c r="A43" s="321"/>
      <c r="B43" s="48" t="s">
        <v>38</v>
      </c>
      <c r="C43" s="250">
        <v>0</v>
      </c>
      <c r="D43" s="216">
        <v>25</v>
      </c>
      <c r="E43" s="216">
        <v>40</v>
      </c>
      <c r="F43" s="217">
        <v>105</v>
      </c>
      <c r="G43" s="7"/>
    </row>
    <row r="44" spans="1:7" ht="15" thickBot="1" x14ac:dyDescent="0.4">
      <c r="A44" s="321"/>
      <c r="B44" s="48" t="s">
        <v>40</v>
      </c>
      <c r="C44" s="250">
        <v>45</v>
      </c>
      <c r="D44" s="216">
        <v>55</v>
      </c>
      <c r="E44" s="216">
        <v>55</v>
      </c>
      <c r="F44" s="217">
        <v>62</v>
      </c>
      <c r="G44" s="7"/>
    </row>
    <row r="45" spans="1:7" ht="15" thickBot="1" x14ac:dyDescent="0.4">
      <c r="A45" s="321"/>
      <c r="B45" s="48" t="s">
        <v>41</v>
      </c>
      <c r="C45" s="250">
        <v>10</v>
      </c>
      <c r="D45" s="216">
        <v>115</v>
      </c>
      <c r="E45" s="216">
        <v>210</v>
      </c>
      <c r="F45" s="217">
        <v>300</v>
      </c>
      <c r="G45" s="7"/>
    </row>
    <row r="46" spans="1:7" ht="15" thickBot="1" x14ac:dyDescent="0.4">
      <c r="A46" s="321"/>
      <c r="B46" s="48" t="s">
        <v>43</v>
      </c>
      <c r="C46" s="250">
        <v>130</v>
      </c>
      <c r="D46" s="216">
        <v>120</v>
      </c>
      <c r="E46" s="216">
        <v>110</v>
      </c>
      <c r="F46" s="217">
        <v>100</v>
      </c>
      <c r="G46" s="7"/>
    </row>
    <row r="47" spans="1:7" ht="15" thickBot="1" x14ac:dyDescent="0.4">
      <c r="A47" s="321"/>
      <c r="B47" s="48" t="s">
        <v>54</v>
      </c>
      <c r="C47" s="250">
        <v>5</v>
      </c>
      <c r="D47" s="216">
        <v>100</v>
      </c>
      <c r="E47" s="216">
        <v>100</v>
      </c>
      <c r="F47" s="217">
        <v>150</v>
      </c>
      <c r="G47" s="7"/>
    </row>
    <row r="48" spans="1:7" ht="15" thickBot="1" x14ac:dyDescent="0.4">
      <c r="A48" s="321"/>
      <c r="B48" s="48" t="s">
        <v>47</v>
      </c>
      <c r="C48" s="250">
        <v>0</v>
      </c>
      <c r="D48" s="216">
        <v>0</v>
      </c>
      <c r="E48" s="216">
        <v>0</v>
      </c>
      <c r="F48" s="217">
        <v>0</v>
      </c>
      <c r="G48" s="7"/>
    </row>
    <row r="49" spans="1:7" ht="15" thickBot="1" x14ac:dyDescent="0.4">
      <c r="A49" s="321"/>
      <c r="B49" s="48" t="s">
        <v>49</v>
      </c>
      <c r="C49" s="250">
        <v>10</v>
      </c>
      <c r="D49" s="216">
        <v>20</v>
      </c>
      <c r="E49" s="216">
        <v>25</v>
      </c>
      <c r="F49" s="217">
        <v>30</v>
      </c>
      <c r="G49" s="7"/>
    </row>
    <row r="50" spans="1:7" ht="15" thickBot="1" x14ac:dyDescent="0.4">
      <c r="A50" s="321"/>
      <c r="B50" s="48" t="s">
        <v>50</v>
      </c>
      <c r="C50" s="250">
        <v>0</v>
      </c>
      <c r="D50" s="216">
        <v>25</v>
      </c>
      <c r="E50" s="216">
        <v>30</v>
      </c>
      <c r="F50" s="217">
        <v>40</v>
      </c>
      <c r="G50" s="27"/>
    </row>
    <row r="51" spans="1:7" ht="15" thickBot="1" x14ac:dyDescent="0.4">
      <c r="A51" s="322"/>
      <c r="B51" s="42" t="s">
        <v>51</v>
      </c>
      <c r="C51" s="251">
        <v>0</v>
      </c>
      <c r="D51" s="218">
        <v>0</v>
      </c>
      <c r="E51" s="218">
        <v>0</v>
      </c>
      <c r="F51" s="219">
        <v>0</v>
      </c>
      <c r="G51" s="8"/>
    </row>
    <row r="52" spans="1:7" x14ac:dyDescent="0.35">
      <c r="A52" s="318" t="s">
        <v>71</v>
      </c>
      <c r="B52" s="49" t="s">
        <v>29</v>
      </c>
      <c r="C52" s="249">
        <v>192</v>
      </c>
      <c r="D52" s="214">
        <v>495</v>
      </c>
      <c r="E52" s="214">
        <v>1070</v>
      </c>
      <c r="F52" s="215">
        <v>2300</v>
      </c>
      <c r="G52" s="20"/>
    </row>
    <row r="53" spans="1:7" x14ac:dyDescent="0.35">
      <c r="A53" s="319"/>
      <c r="B53" s="50" t="s">
        <v>30</v>
      </c>
      <c r="C53" s="250">
        <v>1</v>
      </c>
      <c r="D53" s="216">
        <v>20</v>
      </c>
      <c r="E53" s="216">
        <v>30</v>
      </c>
      <c r="F53" s="217">
        <v>40</v>
      </c>
      <c r="G53" s="21"/>
    </row>
    <row r="54" spans="1:7" x14ac:dyDescent="0.35">
      <c r="A54" s="319"/>
      <c r="B54" s="50" t="s">
        <v>31</v>
      </c>
      <c r="C54" s="250">
        <v>124</v>
      </c>
      <c r="D54" s="216">
        <v>160</v>
      </c>
      <c r="E54" s="216">
        <v>165</v>
      </c>
      <c r="F54" s="217">
        <v>155</v>
      </c>
      <c r="G54" s="21"/>
    </row>
    <row r="55" spans="1:7" x14ac:dyDescent="0.35">
      <c r="A55" s="319"/>
      <c r="B55" s="50" t="s">
        <v>32</v>
      </c>
      <c r="C55" s="250">
        <v>0</v>
      </c>
      <c r="D55" s="216">
        <v>0</v>
      </c>
      <c r="E55" s="216">
        <v>0</v>
      </c>
      <c r="F55" s="217">
        <v>0</v>
      </c>
      <c r="G55" s="21"/>
    </row>
    <row r="56" spans="1:7" x14ac:dyDescent="0.35">
      <c r="A56" s="319"/>
      <c r="B56" s="50" t="s">
        <v>34</v>
      </c>
      <c r="C56" s="250">
        <v>34</v>
      </c>
      <c r="D56" s="216">
        <v>30</v>
      </c>
      <c r="E56" s="216">
        <v>30</v>
      </c>
      <c r="F56" s="217">
        <v>5</v>
      </c>
      <c r="G56" s="21"/>
    </row>
    <row r="57" spans="1:7" x14ac:dyDescent="0.35">
      <c r="A57" s="319"/>
      <c r="B57" s="50" t="s">
        <v>36</v>
      </c>
      <c r="C57" s="250">
        <v>641</v>
      </c>
      <c r="D57" s="216">
        <v>840</v>
      </c>
      <c r="E57" s="216">
        <v>1490</v>
      </c>
      <c r="F57" s="217">
        <v>1680</v>
      </c>
      <c r="G57" s="21"/>
    </row>
    <row r="58" spans="1:7" x14ac:dyDescent="0.35">
      <c r="A58" s="319"/>
      <c r="B58" s="50" t="s">
        <v>38</v>
      </c>
      <c r="C58" s="250">
        <v>32</v>
      </c>
      <c r="D58" s="216">
        <v>180</v>
      </c>
      <c r="E58" s="216">
        <v>340</v>
      </c>
      <c r="F58" s="217">
        <v>700</v>
      </c>
      <c r="G58" s="21"/>
    </row>
    <row r="59" spans="1:7" x14ac:dyDescent="0.35">
      <c r="A59" s="319"/>
      <c r="B59" s="50" t="s">
        <v>40</v>
      </c>
      <c r="C59" s="250">
        <v>81</v>
      </c>
      <c r="D59" s="216">
        <v>465</v>
      </c>
      <c r="E59" s="216">
        <v>675</v>
      </c>
      <c r="F59" s="217">
        <v>1060</v>
      </c>
      <c r="G59" s="21"/>
    </row>
    <row r="60" spans="1:7" x14ac:dyDescent="0.35">
      <c r="A60" s="319"/>
      <c r="B60" s="50" t="s">
        <v>41</v>
      </c>
      <c r="C60" s="250">
        <v>270</v>
      </c>
      <c r="D60" s="216">
        <v>1165</v>
      </c>
      <c r="E60" s="216">
        <v>2275</v>
      </c>
      <c r="F60" s="217">
        <v>3535</v>
      </c>
      <c r="G60" s="21"/>
    </row>
    <row r="61" spans="1:7" x14ac:dyDescent="0.35">
      <c r="A61" s="319"/>
      <c r="B61" s="50" t="s">
        <v>43</v>
      </c>
      <c r="C61" s="250">
        <v>1575</v>
      </c>
      <c r="D61" s="216">
        <v>1490</v>
      </c>
      <c r="E61" s="216">
        <v>1435</v>
      </c>
      <c r="F61" s="217">
        <v>1385</v>
      </c>
      <c r="G61" s="21"/>
    </row>
    <row r="62" spans="1:7" x14ac:dyDescent="0.35">
      <c r="A62" s="319"/>
      <c r="B62" s="50" t="s">
        <v>54</v>
      </c>
      <c r="C62" s="250"/>
      <c r="D62" s="216">
        <v>70</v>
      </c>
      <c r="E62" s="216">
        <v>70</v>
      </c>
      <c r="F62" s="217">
        <v>70</v>
      </c>
      <c r="G62" s="21"/>
    </row>
    <row r="63" spans="1:7" x14ac:dyDescent="0.35">
      <c r="A63" s="319"/>
      <c r="B63" s="50" t="s">
        <v>47</v>
      </c>
      <c r="C63" s="250">
        <v>0</v>
      </c>
      <c r="D63" s="216">
        <v>160</v>
      </c>
      <c r="E63" s="216">
        <v>170</v>
      </c>
      <c r="F63" s="217">
        <v>180</v>
      </c>
      <c r="G63" s="21"/>
    </row>
    <row r="64" spans="1:7" x14ac:dyDescent="0.35">
      <c r="A64" s="319"/>
      <c r="B64" s="50" t="s">
        <v>49</v>
      </c>
      <c r="C64" s="250">
        <v>53</v>
      </c>
      <c r="D64" s="216">
        <v>120</v>
      </c>
      <c r="E64" s="216">
        <v>310</v>
      </c>
      <c r="F64" s="217">
        <v>745</v>
      </c>
      <c r="G64" s="21"/>
    </row>
    <row r="65" spans="1:7" x14ac:dyDescent="0.35">
      <c r="A65" s="319"/>
      <c r="B65" s="50" t="s">
        <v>50</v>
      </c>
      <c r="C65" s="250">
        <v>6</v>
      </c>
      <c r="D65" s="216">
        <v>205</v>
      </c>
      <c r="E65" s="216">
        <v>210</v>
      </c>
      <c r="F65" s="217">
        <v>215</v>
      </c>
      <c r="G65" s="21"/>
    </row>
    <row r="66" spans="1:7" ht="15" thickBot="1" x14ac:dyDescent="0.4">
      <c r="A66" s="320"/>
      <c r="B66" s="36" t="s">
        <v>51</v>
      </c>
      <c r="C66" s="251">
        <v>120</v>
      </c>
      <c r="D66" s="218">
        <v>120</v>
      </c>
      <c r="E66" s="218">
        <v>120</v>
      </c>
      <c r="F66" s="219">
        <v>120</v>
      </c>
      <c r="G66" s="22"/>
    </row>
    <row r="67" spans="1:7" ht="15" thickBot="1" x14ac:dyDescent="0.4">
      <c r="A67" s="332" t="s">
        <v>72</v>
      </c>
      <c r="B67" s="52" t="s">
        <v>29</v>
      </c>
      <c r="C67" s="249">
        <v>45</v>
      </c>
      <c r="D67" s="214">
        <v>125</v>
      </c>
      <c r="E67" s="214">
        <v>210</v>
      </c>
      <c r="F67" s="215">
        <v>350</v>
      </c>
      <c r="G67" s="6"/>
    </row>
    <row r="68" spans="1:7" ht="15" thickBot="1" x14ac:dyDescent="0.4">
      <c r="A68" s="321"/>
      <c r="B68" s="48" t="s">
        <v>30</v>
      </c>
      <c r="C68" s="250">
        <v>50</v>
      </c>
      <c r="D68" s="216">
        <v>55</v>
      </c>
      <c r="E68" s="216">
        <v>60</v>
      </c>
      <c r="F68" s="217">
        <v>70</v>
      </c>
      <c r="G68" s="7"/>
    </row>
    <row r="69" spans="1:7" ht="15" thickBot="1" x14ac:dyDescent="0.4">
      <c r="A69" s="321"/>
      <c r="B69" s="48" t="s">
        <v>31</v>
      </c>
      <c r="C69" s="250">
        <v>3</v>
      </c>
      <c r="D69" s="216">
        <v>10</v>
      </c>
      <c r="E69" s="216">
        <v>0</v>
      </c>
      <c r="F69" s="217">
        <v>0</v>
      </c>
      <c r="G69" s="7"/>
    </row>
    <row r="70" spans="1:7" ht="15" thickBot="1" x14ac:dyDescent="0.4">
      <c r="A70" s="321"/>
      <c r="B70" s="48" t="s">
        <v>32</v>
      </c>
      <c r="C70" s="250">
        <v>0</v>
      </c>
      <c r="D70" s="216">
        <v>0</v>
      </c>
      <c r="E70" s="216">
        <v>0</v>
      </c>
      <c r="F70" s="217">
        <v>0</v>
      </c>
      <c r="G70" s="7"/>
    </row>
    <row r="71" spans="1:7" ht="15" thickBot="1" x14ac:dyDescent="0.4">
      <c r="A71" s="321"/>
      <c r="B71" s="48" t="s">
        <v>34</v>
      </c>
      <c r="C71" s="250">
        <v>1</v>
      </c>
      <c r="D71" s="216">
        <v>10</v>
      </c>
      <c r="E71" s="216">
        <v>10</v>
      </c>
      <c r="F71" s="217">
        <v>0</v>
      </c>
      <c r="G71" s="7"/>
    </row>
    <row r="72" spans="1:7" ht="15" thickBot="1" x14ac:dyDescent="0.4">
      <c r="A72" s="321"/>
      <c r="B72" s="48" t="s">
        <v>36</v>
      </c>
      <c r="C72" s="250">
        <v>150</v>
      </c>
      <c r="D72" s="216">
        <v>125</v>
      </c>
      <c r="E72" s="216">
        <v>145</v>
      </c>
      <c r="F72" s="217">
        <v>165</v>
      </c>
      <c r="G72" s="7"/>
    </row>
    <row r="73" spans="1:7" ht="15" thickBot="1" x14ac:dyDescent="0.4">
      <c r="A73" s="321"/>
      <c r="B73" s="48" t="s">
        <v>38</v>
      </c>
      <c r="C73" s="250">
        <v>15</v>
      </c>
      <c r="D73" s="216">
        <v>25</v>
      </c>
      <c r="E73" s="216">
        <v>45</v>
      </c>
      <c r="F73" s="217">
        <v>100</v>
      </c>
      <c r="G73" s="7"/>
    </row>
    <row r="74" spans="1:7" ht="15" thickBot="1" x14ac:dyDescent="0.4">
      <c r="A74" s="321"/>
      <c r="B74" s="48" t="s">
        <v>40</v>
      </c>
      <c r="C74" s="250">
        <v>10</v>
      </c>
      <c r="D74" s="216">
        <v>45</v>
      </c>
      <c r="E74" s="216">
        <v>60</v>
      </c>
      <c r="F74" s="217">
        <v>95</v>
      </c>
      <c r="G74" s="7"/>
    </row>
    <row r="75" spans="1:7" ht="15" thickBot="1" x14ac:dyDescent="0.4">
      <c r="A75" s="321"/>
      <c r="B75" s="48" t="s">
        <v>41</v>
      </c>
      <c r="C75" s="250">
        <v>20</v>
      </c>
      <c r="D75" s="216">
        <v>140</v>
      </c>
      <c r="E75" s="216">
        <v>250</v>
      </c>
      <c r="F75" s="217">
        <v>355</v>
      </c>
      <c r="G75" s="7"/>
    </row>
    <row r="76" spans="1:7" ht="15" thickBot="1" x14ac:dyDescent="0.4">
      <c r="A76" s="321"/>
      <c r="B76" s="48" t="s">
        <v>43</v>
      </c>
      <c r="C76" s="250">
        <v>160</v>
      </c>
      <c r="D76" s="216">
        <v>144</v>
      </c>
      <c r="E76" s="216">
        <v>134</v>
      </c>
      <c r="F76" s="217">
        <v>125</v>
      </c>
      <c r="G76" s="7"/>
    </row>
    <row r="77" spans="1:7" ht="15" thickBot="1" x14ac:dyDescent="0.4">
      <c r="A77" s="321"/>
      <c r="B77" s="48" t="s">
        <v>54</v>
      </c>
      <c r="C77" s="250"/>
      <c r="D77" s="216">
        <v>0</v>
      </c>
      <c r="E77" s="216">
        <v>0</v>
      </c>
      <c r="F77" s="217">
        <v>0</v>
      </c>
      <c r="G77" s="7"/>
    </row>
    <row r="78" spans="1:7" ht="15" thickBot="1" x14ac:dyDescent="0.4">
      <c r="A78" s="321"/>
      <c r="B78" s="48" t="s">
        <v>47</v>
      </c>
      <c r="C78" s="250">
        <v>0</v>
      </c>
      <c r="D78" s="216">
        <v>0</v>
      </c>
      <c r="E78" s="216">
        <v>0</v>
      </c>
      <c r="F78" s="217">
        <v>0</v>
      </c>
      <c r="G78" s="7"/>
    </row>
    <row r="79" spans="1:7" ht="15" thickBot="1" x14ac:dyDescent="0.4">
      <c r="A79" s="321"/>
      <c r="B79" s="48" t="s">
        <v>49</v>
      </c>
      <c r="C79" s="250">
        <v>5</v>
      </c>
      <c r="D79" s="216">
        <v>7</v>
      </c>
      <c r="E79" s="216">
        <v>10</v>
      </c>
      <c r="F79" s="217">
        <v>25</v>
      </c>
      <c r="G79" s="7"/>
    </row>
    <row r="80" spans="1:7" ht="15" thickBot="1" x14ac:dyDescent="0.4">
      <c r="A80" s="321"/>
      <c r="B80" s="48" t="s">
        <v>50</v>
      </c>
      <c r="C80" s="250">
        <v>0</v>
      </c>
      <c r="D80" s="216">
        <v>85</v>
      </c>
      <c r="E80" s="216">
        <v>85</v>
      </c>
      <c r="F80" s="217">
        <v>85</v>
      </c>
      <c r="G80" s="27"/>
    </row>
    <row r="81" spans="1:7" ht="15" thickBot="1" x14ac:dyDescent="0.4">
      <c r="A81" s="322"/>
      <c r="B81" s="42" t="s">
        <v>51</v>
      </c>
      <c r="C81" s="251">
        <v>0</v>
      </c>
      <c r="D81" s="218">
        <v>0</v>
      </c>
      <c r="E81" s="218">
        <v>0</v>
      </c>
      <c r="F81" s="219">
        <v>0</v>
      </c>
      <c r="G81" s="8"/>
    </row>
    <row r="82" spans="1:7" x14ac:dyDescent="0.35">
      <c r="A82" s="318" t="s">
        <v>73</v>
      </c>
      <c r="B82" s="49" t="s">
        <v>29</v>
      </c>
      <c r="C82" s="252">
        <v>2961.3133640000001</v>
      </c>
      <c r="D82" s="220">
        <v>5880</v>
      </c>
      <c r="E82" s="220">
        <v>8260</v>
      </c>
      <c r="F82" s="221">
        <v>11400</v>
      </c>
      <c r="G82" s="20"/>
    </row>
    <row r="83" spans="1:7" x14ac:dyDescent="0.35">
      <c r="A83" s="319"/>
      <c r="B83" s="50" t="s">
        <v>30</v>
      </c>
      <c r="C83" s="253">
        <v>3952.097585</v>
      </c>
      <c r="D83" s="222">
        <v>10680</v>
      </c>
      <c r="E83" s="222">
        <v>16480</v>
      </c>
      <c r="F83" s="223">
        <v>22190</v>
      </c>
      <c r="G83" s="21"/>
    </row>
    <row r="84" spans="1:7" x14ac:dyDescent="0.35">
      <c r="A84" s="319"/>
      <c r="B84" s="50" t="s">
        <v>31</v>
      </c>
      <c r="C84" s="253">
        <v>5519.4210000000003</v>
      </c>
      <c r="D84" s="222">
        <v>8380</v>
      </c>
      <c r="E84" s="222">
        <v>11750</v>
      </c>
      <c r="F84" s="223">
        <v>14440</v>
      </c>
      <c r="G84" s="21"/>
    </row>
    <row r="85" spans="1:7" x14ac:dyDescent="0.35">
      <c r="A85" s="319"/>
      <c r="B85" s="50" t="s">
        <v>32</v>
      </c>
      <c r="C85" s="250">
        <v>0</v>
      </c>
      <c r="D85" s="216">
        <v>0</v>
      </c>
      <c r="E85" s="216">
        <v>0</v>
      </c>
      <c r="F85" s="217">
        <v>0</v>
      </c>
      <c r="G85" s="21"/>
    </row>
    <row r="86" spans="1:7" x14ac:dyDescent="0.35">
      <c r="A86" s="319"/>
      <c r="B86" s="50" t="s">
        <v>34</v>
      </c>
      <c r="C86" s="250">
        <v>479.72300000000001</v>
      </c>
      <c r="D86" s="216">
        <v>480</v>
      </c>
      <c r="E86" s="216">
        <v>470</v>
      </c>
      <c r="F86" s="217">
        <v>380</v>
      </c>
      <c r="G86" s="21"/>
    </row>
    <row r="87" spans="1:7" x14ac:dyDescent="0.35">
      <c r="A87" s="319"/>
      <c r="B87" s="50" t="s">
        <v>36</v>
      </c>
      <c r="C87" s="250">
        <v>2088</v>
      </c>
      <c r="D87" s="216">
        <v>2585</v>
      </c>
      <c r="E87" s="216">
        <v>2355</v>
      </c>
      <c r="F87" s="217">
        <v>1950</v>
      </c>
      <c r="G87" s="21"/>
    </row>
    <row r="88" spans="1:7" x14ac:dyDescent="0.35">
      <c r="A88" s="319"/>
      <c r="B88" s="50" t="s">
        <v>38</v>
      </c>
      <c r="C88" s="250">
        <f>192+50</f>
        <v>242</v>
      </c>
      <c r="D88" s="216">
        <v>1270</v>
      </c>
      <c r="E88" s="216">
        <v>2000</v>
      </c>
      <c r="F88" s="217">
        <v>4200</v>
      </c>
      <c r="G88" s="21"/>
    </row>
    <row r="89" spans="1:7" x14ac:dyDescent="0.35">
      <c r="A89" s="319"/>
      <c r="B89" s="50" t="s">
        <v>40</v>
      </c>
      <c r="C89" s="250">
        <v>1</v>
      </c>
      <c r="D89" s="216">
        <v>1100</v>
      </c>
      <c r="E89" s="216">
        <v>1470</v>
      </c>
      <c r="F89" s="217">
        <v>2570</v>
      </c>
      <c r="G89" s="21"/>
    </row>
    <row r="90" spans="1:7" x14ac:dyDescent="0.35">
      <c r="A90" s="319"/>
      <c r="B90" s="50" t="s">
        <v>41</v>
      </c>
      <c r="C90" s="250">
        <f>215+150</f>
        <v>365</v>
      </c>
      <c r="D90" s="216">
        <v>3950</v>
      </c>
      <c r="E90" s="216">
        <v>6650</v>
      </c>
      <c r="F90" s="217">
        <v>8840</v>
      </c>
      <c r="G90" s="21"/>
    </row>
    <row r="91" spans="1:7" x14ac:dyDescent="0.35">
      <c r="A91" s="319"/>
      <c r="B91" s="50" t="s">
        <v>43</v>
      </c>
      <c r="C91" s="250">
        <v>2650</v>
      </c>
      <c r="D91" s="216">
        <v>2475</v>
      </c>
      <c r="E91" s="216">
        <v>2365</v>
      </c>
      <c r="F91" s="217">
        <v>2225</v>
      </c>
      <c r="G91" s="21"/>
    </row>
    <row r="92" spans="1:7" x14ac:dyDescent="0.35">
      <c r="A92" s="319"/>
      <c r="B92" s="50" t="s">
        <v>54</v>
      </c>
      <c r="C92" s="250"/>
      <c r="D92" s="216">
        <v>775</v>
      </c>
      <c r="E92" s="216">
        <v>2050</v>
      </c>
      <c r="F92" s="217">
        <v>2290</v>
      </c>
      <c r="G92" s="21"/>
    </row>
    <row r="93" spans="1:7" x14ac:dyDescent="0.35">
      <c r="A93" s="319"/>
      <c r="B93" s="50" t="s">
        <v>47</v>
      </c>
      <c r="C93" s="250">
        <v>29</v>
      </c>
      <c r="D93" s="216">
        <v>400</v>
      </c>
      <c r="E93" s="216">
        <v>2310</v>
      </c>
      <c r="F93" s="217">
        <v>4720</v>
      </c>
      <c r="G93" s="21"/>
    </row>
    <row r="94" spans="1:7" x14ac:dyDescent="0.35">
      <c r="A94" s="319"/>
      <c r="B94" s="50" t="s">
        <v>49</v>
      </c>
      <c r="C94" s="250">
        <f>289+93</f>
        <v>382</v>
      </c>
      <c r="D94" s="216">
        <v>1420</v>
      </c>
      <c r="E94" s="216">
        <v>2380</v>
      </c>
      <c r="F94" s="217">
        <v>3690</v>
      </c>
      <c r="G94" s="21"/>
    </row>
    <row r="95" spans="1:7" x14ac:dyDescent="0.35">
      <c r="A95" s="319"/>
      <c r="B95" s="50" t="s">
        <v>50</v>
      </c>
      <c r="C95" s="250">
        <v>202</v>
      </c>
      <c r="D95" s="216">
        <v>410</v>
      </c>
      <c r="E95" s="216">
        <v>2260</v>
      </c>
      <c r="F95" s="217">
        <v>3840</v>
      </c>
      <c r="G95" s="21"/>
    </row>
    <row r="96" spans="1:7" ht="15" thickBot="1" x14ac:dyDescent="0.4">
      <c r="A96" s="320"/>
      <c r="B96" s="36" t="s">
        <v>51</v>
      </c>
      <c r="C96" s="254">
        <v>0</v>
      </c>
      <c r="D96" s="224">
        <v>0</v>
      </c>
      <c r="E96" s="224">
        <v>0</v>
      </c>
      <c r="F96" s="225">
        <v>0</v>
      </c>
      <c r="G96" s="22"/>
    </row>
    <row r="97" spans="1:7" ht="15" thickBot="1" x14ac:dyDescent="0.4">
      <c r="A97" s="332" t="s">
        <v>74</v>
      </c>
      <c r="B97" s="52" t="s">
        <v>29</v>
      </c>
      <c r="C97" s="252">
        <v>125</v>
      </c>
      <c r="D97" s="220">
        <v>335</v>
      </c>
      <c r="E97" s="220">
        <v>585</v>
      </c>
      <c r="F97" s="221">
        <v>945</v>
      </c>
      <c r="G97" s="6"/>
    </row>
    <row r="98" spans="1:7" ht="15" thickBot="1" x14ac:dyDescent="0.4">
      <c r="A98" s="321"/>
      <c r="B98" s="48" t="s">
        <v>30</v>
      </c>
      <c r="C98" s="253">
        <v>20</v>
      </c>
      <c r="D98" s="222">
        <v>60</v>
      </c>
      <c r="E98" s="222">
        <v>75</v>
      </c>
      <c r="F98" s="223">
        <v>105</v>
      </c>
      <c r="G98" s="7"/>
    </row>
    <row r="99" spans="1:7" ht="15" thickBot="1" x14ac:dyDescent="0.4">
      <c r="A99" s="321"/>
      <c r="B99" s="48" t="s">
        <v>31</v>
      </c>
      <c r="C99" s="253">
        <v>10</v>
      </c>
      <c r="D99" s="222">
        <v>30</v>
      </c>
      <c r="E99" s="222">
        <v>25</v>
      </c>
      <c r="F99" s="223">
        <v>55</v>
      </c>
      <c r="G99" s="7"/>
    </row>
    <row r="100" spans="1:7" ht="15" thickBot="1" x14ac:dyDescent="0.4">
      <c r="A100" s="321"/>
      <c r="B100" s="48" t="s">
        <v>32</v>
      </c>
      <c r="C100" s="250">
        <v>0</v>
      </c>
      <c r="D100" s="216">
        <v>0</v>
      </c>
      <c r="E100" s="216">
        <v>0</v>
      </c>
      <c r="F100" s="217">
        <v>0</v>
      </c>
      <c r="G100" s="7"/>
    </row>
    <row r="101" spans="1:7" ht="15" thickBot="1" x14ac:dyDescent="0.4">
      <c r="A101" s="321"/>
      <c r="B101" s="48" t="s">
        <v>34</v>
      </c>
      <c r="C101" s="250">
        <v>15</v>
      </c>
      <c r="D101" s="226">
        <v>10</v>
      </c>
      <c r="E101" s="226">
        <v>5</v>
      </c>
      <c r="F101" s="226">
        <v>0</v>
      </c>
      <c r="G101" s="7"/>
    </row>
    <row r="102" spans="1:7" ht="15" thickBot="1" x14ac:dyDescent="0.4">
      <c r="A102" s="321"/>
      <c r="B102" s="48" t="s">
        <v>36</v>
      </c>
      <c r="C102" s="250">
        <v>40</v>
      </c>
      <c r="D102" s="216">
        <v>40</v>
      </c>
      <c r="E102" s="216">
        <v>40</v>
      </c>
      <c r="F102" s="217">
        <v>25</v>
      </c>
      <c r="G102" s="7"/>
    </row>
    <row r="103" spans="1:7" ht="15" thickBot="1" x14ac:dyDescent="0.4">
      <c r="A103" s="321"/>
      <c r="B103" s="48" t="s">
        <v>38</v>
      </c>
      <c r="C103" s="250">
        <v>10</v>
      </c>
      <c r="D103" s="216">
        <v>45</v>
      </c>
      <c r="E103" s="216">
        <v>85</v>
      </c>
      <c r="F103" s="217">
        <v>185</v>
      </c>
      <c r="G103" s="7"/>
    </row>
    <row r="104" spans="1:7" ht="15" thickBot="1" x14ac:dyDescent="0.4">
      <c r="A104" s="321"/>
      <c r="B104" s="48" t="s">
        <v>40</v>
      </c>
      <c r="C104" s="250">
        <v>10</v>
      </c>
      <c r="D104" s="216">
        <v>180</v>
      </c>
      <c r="E104" s="216">
        <v>180</v>
      </c>
      <c r="F104" s="217">
        <v>445</v>
      </c>
      <c r="G104" s="7"/>
    </row>
    <row r="105" spans="1:7" ht="15" thickBot="1" x14ac:dyDescent="0.4">
      <c r="A105" s="321"/>
      <c r="B105" s="48" t="s">
        <v>41</v>
      </c>
      <c r="C105" s="250">
        <v>25</v>
      </c>
      <c r="D105" s="227">
        <v>315</v>
      </c>
      <c r="E105" s="227">
        <v>600</v>
      </c>
      <c r="F105" s="228">
        <v>935</v>
      </c>
      <c r="G105" s="7"/>
    </row>
    <row r="106" spans="1:7" ht="15" thickBot="1" x14ac:dyDescent="0.4">
      <c r="A106" s="321"/>
      <c r="B106" s="48" t="s">
        <v>43</v>
      </c>
      <c r="C106" s="250">
        <v>335</v>
      </c>
      <c r="D106" s="216">
        <v>320</v>
      </c>
      <c r="E106" s="216">
        <v>290</v>
      </c>
      <c r="F106" s="217">
        <v>260</v>
      </c>
      <c r="G106" s="7"/>
    </row>
    <row r="107" spans="1:7" ht="15" thickBot="1" x14ac:dyDescent="0.4">
      <c r="A107" s="321"/>
      <c r="B107" s="48" t="s">
        <v>54</v>
      </c>
      <c r="C107" s="250">
        <v>5</v>
      </c>
      <c r="D107" s="216">
        <v>30</v>
      </c>
      <c r="E107" s="216">
        <v>60</v>
      </c>
      <c r="F107" s="217">
        <v>85</v>
      </c>
      <c r="G107" s="7"/>
    </row>
    <row r="108" spans="1:7" ht="15" thickBot="1" x14ac:dyDescent="0.4">
      <c r="A108" s="321"/>
      <c r="B108" s="48" t="s">
        <v>47</v>
      </c>
      <c r="C108" s="250">
        <v>0</v>
      </c>
      <c r="D108" s="216">
        <v>25</v>
      </c>
      <c r="E108" s="216">
        <v>25</v>
      </c>
      <c r="F108" s="217">
        <v>40</v>
      </c>
      <c r="G108" s="7"/>
    </row>
    <row r="109" spans="1:7" ht="15" thickBot="1" x14ac:dyDescent="0.4">
      <c r="A109" s="321"/>
      <c r="B109" s="48" t="s">
        <v>49</v>
      </c>
      <c r="C109" s="250">
        <v>20</v>
      </c>
      <c r="D109" s="216">
        <v>80</v>
      </c>
      <c r="E109" s="216">
        <v>170</v>
      </c>
      <c r="F109" s="217">
        <v>305</v>
      </c>
      <c r="G109" s="7"/>
    </row>
    <row r="110" spans="1:7" ht="15" thickBot="1" x14ac:dyDescent="0.4">
      <c r="A110" s="321"/>
      <c r="B110" s="48" t="s">
        <v>50</v>
      </c>
      <c r="C110" s="250">
        <v>0</v>
      </c>
      <c r="D110" s="216">
        <v>20</v>
      </c>
      <c r="E110" s="216">
        <v>30</v>
      </c>
      <c r="F110" s="217">
        <v>45</v>
      </c>
      <c r="G110" s="27"/>
    </row>
    <row r="111" spans="1:7" ht="15" thickBot="1" x14ac:dyDescent="0.4">
      <c r="A111" s="322"/>
      <c r="B111" s="42" t="s">
        <v>51</v>
      </c>
      <c r="C111" s="254">
        <v>0</v>
      </c>
      <c r="D111" s="224">
        <v>0</v>
      </c>
      <c r="E111" s="224">
        <v>0</v>
      </c>
      <c r="F111" s="225">
        <v>0</v>
      </c>
      <c r="G111" s="8"/>
    </row>
    <row r="112" spans="1:7" x14ac:dyDescent="0.35">
      <c r="A112" s="318" t="s">
        <v>75</v>
      </c>
      <c r="B112" s="49" t="s">
        <v>29</v>
      </c>
      <c r="C112" s="255">
        <v>71</v>
      </c>
      <c r="D112" s="229">
        <v>110</v>
      </c>
      <c r="E112" s="229">
        <v>220</v>
      </c>
      <c r="F112" s="230">
        <v>365</v>
      </c>
      <c r="G112" s="20"/>
    </row>
    <row r="113" spans="1:7" x14ac:dyDescent="0.35">
      <c r="A113" s="319"/>
      <c r="B113" s="50" t="s">
        <v>30</v>
      </c>
      <c r="C113" s="256">
        <v>17</v>
      </c>
      <c r="D113" s="231">
        <v>65</v>
      </c>
      <c r="E113" s="231">
        <v>80</v>
      </c>
      <c r="F113" s="232">
        <v>125</v>
      </c>
      <c r="G113" s="21"/>
    </row>
    <row r="114" spans="1:7" x14ac:dyDescent="0.35">
      <c r="A114" s="319"/>
      <c r="B114" s="50" t="s">
        <v>31</v>
      </c>
      <c r="C114" s="256">
        <v>19</v>
      </c>
      <c r="D114" s="231">
        <v>65</v>
      </c>
      <c r="E114" s="231">
        <v>60</v>
      </c>
      <c r="F114" s="232">
        <v>90</v>
      </c>
      <c r="G114" s="21"/>
    </row>
    <row r="115" spans="1:7" x14ac:dyDescent="0.35">
      <c r="A115" s="319"/>
      <c r="B115" s="50" t="s">
        <v>32</v>
      </c>
      <c r="C115" s="256">
        <v>0</v>
      </c>
      <c r="D115" s="231">
        <v>0</v>
      </c>
      <c r="E115" s="231">
        <v>0</v>
      </c>
      <c r="F115" s="232">
        <v>0</v>
      </c>
      <c r="G115" s="21"/>
    </row>
    <row r="116" spans="1:7" x14ac:dyDescent="0.35">
      <c r="A116" s="319"/>
      <c r="B116" s="50" t="s">
        <v>34</v>
      </c>
      <c r="C116" s="256">
        <v>4</v>
      </c>
      <c r="D116" s="231">
        <v>3</v>
      </c>
      <c r="E116" s="231">
        <v>3</v>
      </c>
      <c r="F116" s="232">
        <v>0</v>
      </c>
      <c r="G116" s="21"/>
    </row>
    <row r="117" spans="1:7" x14ac:dyDescent="0.35">
      <c r="A117" s="319"/>
      <c r="B117" s="50" t="s">
        <v>36</v>
      </c>
      <c r="C117" s="256">
        <v>107</v>
      </c>
      <c r="D117" s="231">
        <v>107</v>
      </c>
      <c r="E117" s="231">
        <v>106</v>
      </c>
      <c r="F117" s="232">
        <v>98</v>
      </c>
      <c r="G117" s="21"/>
    </row>
    <row r="118" spans="1:7" x14ac:dyDescent="0.35">
      <c r="A118" s="319"/>
      <c r="B118" s="50" t="s">
        <v>38</v>
      </c>
      <c r="C118" s="256">
        <v>8</v>
      </c>
      <c r="D118" s="231">
        <v>34</v>
      </c>
      <c r="E118" s="231">
        <v>55</v>
      </c>
      <c r="F118" s="232">
        <v>127</v>
      </c>
      <c r="G118" s="21"/>
    </row>
    <row r="119" spans="1:7" x14ac:dyDescent="0.35">
      <c r="A119" s="319"/>
      <c r="B119" s="50" t="s">
        <v>40</v>
      </c>
      <c r="C119" s="256">
        <v>0</v>
      </c>
      <c r="D119" s="231">
        <v>43</v>
      </c>
      <c r="E119" s="231">
        <v>46</v>
      </c>
      <c r="F119" s="232">
        <v>60</v>
      </c>
      <c r="G119" s="21"/>
    </row>
    <row r="120" spans="1:7" x14ac:dyDescent="0.35">
      <c r="A120" s="319"/>
      <c r="B120" s="50" t="s">
        <v>41</v>
      </c>
      <c r="C120" s="256">
        <v>42</v>
      </c>
      <c r="D120" s="231">
        <v>160</v>
      </c>
      <c r="E120" s="231">
        <v>305</v>
      </c>
      <c r="F120" s="232">
        <v>460</v>
      </c>
      <c r="G120" s="21"/>
    </row>
    <row r="121" spans="1:7" x14ac:dyDescent="0.35">
      <c r="A121" s="319"/>
      <c r="B121" s="50" t="s">
        <v>43</v>
      </c>
      <c r="C121" s="256">
        <v>152</v>
      </c>
      <c r="D121" s="231">
        <v>140</v>
      </c>
      <c r="E121" s="231">
        <v>135</v>
      </c>
      <c r="F121" s="232">
        <v>130</v>
      </c>
      <c r="G121" s="21"/>
    </row>
    <row r="122" spans="1:7" x14ac:dyDescent="0.35">
      <c r="A122" s="319"/>
      <c r="B122" s="50" t="s">
        <v>54</v>
      </c>
      <c r="C122" s="256">
        <v>5</v>
      </c>
      <c r="D122" s="231">
        <v>40</v>
      </c>
      <c r="E122" s="231">
        <v>50</v>
      </c>
      <c r="F122" s="232">
        <v>60</v>
      </c>
      <c r="G122" s="21"/>
    </row>
    <row r="123" spans="1:7" x14ac:dyDescent="0.35">
      <c r="A123" s="319"/>
      <c r="B123" s="50" t="s">
        <v>47</v>
      </c>
      <c r="C123" s="256">
        <v>0</v>
      </c>
      <c r="D123" s="231">
        <v>0</v>
      </c>
      <c r="E123" s="231">
        <v>0</v>
      </c>
      <c r="F123" s="232">
        <v>0</v>
      </c>
      <c r="G123" s="21"/>
    </row>
    <row r="124" spans="1:7" x14ac:dyDescent="0.35">
      <c r="A124" s="319"/>
      <c r="B124" s="50" t="s">
        <v>49</v>
      </c>
      <c r="C124" s="256">
        <v>15</v>
      </c>
      <c r="D124" s="231">
        <v>27</v>
      </c>
      <c r="E124" s="231">
        <v>63</v>
      </c>
      <c r="F124" s="232">
        <v>118</v>
      </c>
      <c r="G124" s="21"/>
    </row>
    <row r="125" spans="1:7" x14ac:dyDescent="0.35">
      <c r="A125" s="319"/>
      <c r="B125" s="50" t="s">
        <v>50</v>
      </c>
      <c r="C125" s="256">
        <v>0</v>
      </c>
      <c r="D125" s="231">
        <v>64</v>
      </c>
      <c r="E125" s="231">
        <v>70</v>
      </c>
      <c r="F125" s="232">
        <v>80</v>
      </c>
      <c r="G125" s="21"/>
    </row>
    <row r="126" spans="1:7" ht="15" thickBot="1" x14ac:dyDescent="0.4">
      <c r="A126" s="320"/>
      <c r="B126" s="36" t="s">
        <v>51</v>
      </c>
      <c r="C126" s="257">
        <v>0</v>
      </c>
      <c r="D126" s="233">
        <v>0</v>
      </c>
      <c r="E126" s="233">
        <v>0</v>
      </c>
      <c r="F126" s="234">
        <v>0</v>
      </c>
      <c r="G126" s="22"/>
    </row>
    <row r="127" spans="1:7" ht="15" thickBot="1" x14ac:dyDescent="0.4">
      <c r="A127" s="332" t="s">
        <v>76</v>
      </c>
      <c r="B127" s="52" t="s">
        <v>29</v>
      </c>
      <c r="C127" s="258">
        <v>30</v>
      </c>
      <c r="D127" s="235">
        <v>75</v>
      </c>
      <c r="E127" s="235">
        <v>140</v>
      </c>
      <c r="F127" s="235">
        <v>270</v>
      </c>
      <c r="G127" s="6"/>
    </row>
    <row r="128" spans="1:7" ht="15" thickBot="1" x14ac:dyDescent="0.4">
      <c r="A128" s="321"/>
      <c r="B128" s="48" t="s">
        <v>30</v>
      </c>
      <c r="C128" s="259">
        <v>0</v>
      </c>
      <c r="D128" s="236">
        <v>145</v>
      </c>
      <c r="E128" s="236">
        <v>225</v>
      </c>
      <c r="F128" s="237">
        <v>375</v>
      </c>
      <c r="G128" s="7"/>
    </row>
    <row r="129" spans="1:7" ht="15" thickBot="1" x14ac:dyDescent="0.4">
      <c r="A129" s="321"/>
      <c r="B129" s="48" t="s">
        <v>31</v>
      </c>
      <c r="C129" s="259">
        <v>0</v>
      </c>
      <c r="D129" s="236">
        <v>0</v>
      </c>
      <c r="E129" s="236">
        <v>0</v>
      </c>
      <c r="F129" s="236">
        <v>0</v>
      </c>
      <c r="G129" s="7"/>
    </row>
    <row r="130" spans="1:7" ht="15" thickBot="1" x14ac:dyDescent="0.4">
      <c r="A130" s="321"/>
      <c r="B130" s="48" t="s">
        <v>32</v>
      </c>
      <c r="C130" s="259">
        <v>0</v>
      </c>
      <c r="D130" s="236">
        <v>0</v>
      </c>
      <c r="E130" s="236">
        <v>0</v>
      </c>
      <c r="F130" s="236">
        <v>0</v>
      </c>
      <c r="G130" s="7"/>
    </row>
    <row r="131" spans="1:7" ht="15" thickBot="1" x14ac:dyDescent="0.4">
      <c r="A131" s="321"/>
      <c r="B131" s="48" t="s">
        <v>34</v>
      </c>
      <c r="C131" s="259">
        <v>0</v>
      </c>
      <c r="D131" s="236">
        <v>0</v>
      </c>
      <c r="E131" s="236">
        <v>0</v>
      </c>
      <c r="F131" s="237">
        <v>0</v>
      </c>
      <c r="G131" s="7"/>
    </row>
    <row r="132" spans="1:7" ht="15" thickBot="1" x14ac:dyDescent="0.4">
      <c r="A132" s="321"/>
      <c r="B132" s="48" t="s">
        <v>36</v>
      </c>
      <c r="C132" s="259">
        <v>90</v>
      </c>
      <c r="D132" s="236">
        <v>200</v>
      </c>
      <c r="E132" s="236">
        <v>160</v>
      </c>
      <c r="F132" s="237">
        <v>110</v>
      </c>
      <c r="G132" s="7"/>
    </row>
    <row r="133" spans="1:7" ht="15" thickBot="1" x14ac:dyDescent="0.4">
      <c r="A133" s="321"/>
      <c r="B133" s="48" t="s">
        <v>38</v>
      </c>
      <c r="C133" s="259">
        <v>5</v>
      </c>
      <c r="D133" s="236">
        <v>25</v>
      </c>
      <c r="E133" s="236">
        <v>50</v>
      </c>
      <c r="F133" s="237">
        <v>120</v>
      </c>
      <c r="G133" s="7"/>
    </row>
    <row r="134" spans="1:7" ht="15" thickBot="1" x14ac:dyDescent="0.4">
      <c r="A134" s="321"/>
      <c r="B134" s="48" t="s">
        <v>40</v>
      </c>
      <c r="C134" s="259">
        <v>20</v>
      </c>
      <c r="D134" s="236">
        <v>110</v>
      </c>
      <c r="E134" s="236">
        <v>130</v>
      </c>
      <c r="F134" s="237">
        <v>200</v>
      </c>
      <c r="G134" s="7"/>
    </row>
    <row r="135" spans="1:7" ht="15" thickBot="1" x14ac:dyDescent="0.4">
      <c r="A135" s="321"/>
      <c r="B135" s="48" t="s">
        <v>41</v>
      </c>
      <c r="C135" s="259">
        <v>25</v>
      </c>
      <c r="D135" s="236">
        <v>125</v>
      </c>
      <c r="E135" s="236">
        <v>235</v>
      </c>
      <c r="F135" s="237">
        <v>330</v>
      </c>
      <c r="G135" s="7"/>
    </row>
    <row r="136" spans="1:7" ht="15" thickBot="1" x14ac:dyDescent="0.4">
      <c r="A136" s="321"/>
      <c r="B136" s="48" t="s">
        <v>43</v>
      </c>
      <c r="C136" s="259">
        <v>95</v>
      </c>
      <c r="D136" s="236">
        <v>90</v>
      </c>
      <c r="E136" s="236">
        <v>85</v>
      </c>
      <c r="F136" s="237">
        <v>80</v>
      </c>
      <c r="G136" s="7"/>
    </row>
    <row r="137" spans="1:7" ht="15" thickBot="1" x14ac:dyDescent="0.4">
      <c r="A137" s="321"/>
      <c r="B137" s="48" t="s">
        <v>54</v>
      </c>
      <c r="C137" s="259">
        <v>0</v>
      </c>
      <c r="D137" s="236">
        <v>65</v>
      </c>
      <c r="E137" s="236">
        <v>65</v>
      </c>
      <c r="F137" s="236">
        <v>65</v>
      </c>
      <c r="G137" s="7"/>
    </row>
    <row r="138" spans="1:7" ht="15" thickBot="1" x14ac:dyDescent="0.4">
      <c r="A138" s="321"/>
      <c r="B138" s="48" t="s">
        <v>47</v>
      </c>
      <c r="C138" s="259">
        <v>0</v>
      </c>
      <c r="D138" s="236">
        <v>0</v>
      </c>
      <c r="E138" s="236">
        <v>10</v>
      </c>
      <c r="F138" s="237">
        <v>50</v>
      </c>
      <c r="G138" s="7"/>
    </row>
    <row r="139" spans="1:7" ht="15" thickBot="1" x14ac:dyDescent="0.4">
      <c r="A139" s="321"/>
      <c r="B139" s="48" t="s">
        <v>49</v>
      </c>
      <c r="C139" s="259">
        <v>10</v>
      </c>
      <c r="D139" s="236">
        <v>25</v>
      </c>
      <c r="E139" s="236">
        <v>30</v>
      </c>
      <c r="F139" s="237">
        <v>90</v>
      </c>
      <c r="G139" s="7"/>
    </row>
    <row r="140" spans="1:7" ht="15" thickBot="1" x14ac:dyDescent="0.4">
      <c r="A140" s="321"/>
      <c r="B140" s="48" t="s">
        <v>50</v>
      </c>
      <c r="C140" s="259">
        <v>0</v>
      </c>
      <c r="D140" s="236">
        <v>0</v>
      </c>
      <c r="E140" s="236">
        <v>5</v>
      </c>
      <c r="F140" s="237">
        <v>30</v>
      </c>
      <c r="G140" s="27"/>
    </row>
    <row r="141" spans="1:7" ht="15" thickBot="1" x14ac:dyDescent="0.4">
      <c r="A141" s="322"/>
      <c r="B141" s="42" t="s">
        <v>51</v>
      </c>
      <c r="C141" s="260">
        <v>0</v>
      </c>
      <c r="D141" s="238">
        <v>0</v>
      </c>
      <c r="E141" s="238">
        <v>0</v>
      </c>
      <c r="F141" s="239">
        <v>0</v>
      </c>
      <c r="G141" s="8"/>
    </row>
    <row r="142" spans="1:7" x14ac:dyDescent="0.35">
      <c r="A142" s="318" t="s">
        <v>77</v>
      </c>
      <c r="B142" s="49" t="s">
        <v>29</v>
      </c>
      <c r="C142" s="258">
        <v>430</v>
      </c>
      <c r="D142" s="235">
        <v>1580</v>
      </c>
      <c r="E142" s="235">
        <v>2400</v>
      </c>
      <c r="F142" s="240">
        <v>3700</v>
      </c>
      <c r="G142" s="20"/>
    </row>
    <row r="143" spans="1:7" x14ac:dyDescent="0.35">
      <c r="A143" s="319"/>
      <c r="B143" s="50" t="s">
        <v>30</v>
      </c>
      <c r="C143" s="259">
        <v>610</v>
      </c>
      <c r="D143" s="236">
        <v>1020</v>
      </c>
      <c r="E143" s="236">
        <v>1580</v>
      </c>
      <c r="F143" s="237">
        <v>2180</v>
      </c>
      <c r="G143" s="21"/>
    </row>
    <row r="144" spans="1:7" x14ac:dyDescent="0.35">
      <c r="A144" s="319"/>
      <c r="B144" s="50" t="s">
        <v>31</v>
      </c>
      <c r="C144" s="259">
        <v>550</v>
      </c>
      <c r="D144" s="236">
        <v>1430</v>
      </c>
      <c r="E144" s="236">
        <v>2180</v>
      </c>
      <c r="F144" s="237">
        <v>3210</v>
      </c>
      <c r="G144" s="21"/>
    </row>
    <row r="145" spans="1:7" x14ac:dyDescent="0.35">
      <c r="A145" s="319"/>
      <c r="B145" s="50" t="s">
        <v>32</v>
      </c>
      <c r="C145" s="259">
        <v>0</v>
      </c>
      <c r="D145" s="236">
        <v>0</v>
      </c>
      <c r="E145" s="236">
        <v>0</v>
      </c>
      <c r="F145" s="237">
        <v>0</v>
      </c>
      <c r="G145" s="21"/>
    </row>
    <row r="146" spans="1:7" x14ac:dyDescent="0.35">
      <c r="A146" s="319"/>
      <c r="B146" s="50" t="s">
        <v>34</v>
      </c>
      <c r="C146" s="259">
        <v>100</v>
      </c>
      <c r="D146" s="236">
        <v>100</v>
      </c>
      <c r="E146" s="236">
        <v>100</v>
      </c>
      <c r="F146" s="237">
        <v>70</v>
      </c>
      <c r="G146" s="21"/>
    </row>
    <row r="147" spans="1:7" x14ac:dyDescent="0.35">
      <c r="A147" s="319"/>
      <c r="B147" s="50" t="s">
        <v>36</v>
      </c>
      <c r="C147" s="259">
        <v>660</v>
      </c>
      <c r="D147" s="236">
        <v>660</v>
      </c>
      <c r="E147" s="236">
        <v>650</v>
      </c>
      <c r="F147" s="237">
        <v>380</v>
      </c>
      <c r="G147" s="21"/>
    </row>
    <row r="148" spans="1:7" x14ac:dyDescent="0.35">
      <c r="A148" s="319"/>
      <c r="B148" s="50" t="s">
        <v>38</v>
      </c>
      <c r="C148" s="259">
        <v>80</v>
      </c>
      <c r="D148" s="236">
        <v>420</v>
      </c>
      <c r="E148" s="236">
        <v>670</v>
      </c>
      <c r="F148" s="237">
        <v>1340</v>
      </c>
      <c r="G148" s="21"/>
    </row>
    <row r="149" spans="1:7" x14ac:dyDescent="0.35">
      <c r="A149" s="319"/>
      <c r="B149" s="50" t="s">
        <v>40</v>
      </c>
      <c r="C149" s="259">
        <v>40</v>
      </c>
      <c r="D149" s="236">
        <v>510</v>
      </c>
      <c r="E149" s="236">
        <v>710</v>
      </c>
      <c r="F149" s="237">
        <v>1270</v>
      </c>
      <c r="G149" s="21"/>
    </row>
    <row r="150" spans="1:7" x14ac:dyDescent="0.35">
      <c r="A150" s="319"/>
      <c r="B150" s="50" t="s">
        <v>41</v>
      </c>
      <c r="C150" s="259">
        <v>120</v>
      </c>
      <c r="D150" s="236">
        <v>1320</v>
      </c>
      <c r="E150" s="236">
        <v>2240</v>
      </c>
      <c r="F150" s="237">
        <v>3060</v>
      </c>
      <c r="G150" s="21"/>
    </row>
    <row r="151" spans="1:7" x14ac:dyDescent="0.35">
      <c r="A151" s="319"/>
      <c r="B151" s="50" t="s">
        <v>43</v>
      </c>
      <c r="C151" s="261">
        <v>1460</v>
      </c>
      <c r="D151" s="236">
        <v>1280</v>
      </c>
      <c r="E151" s="236">
        <v>1160</v>
      </c>
      <c r="F151" s="237">
        <v>970</v>
      </c>
      <c r="G151" s="21"/>
    </row>
    <row r="152" spans="1:7" x14ac:dyDescent="0.35">
      <c r="A152" s="319"/>
      <c r="B152" s="50" t="s">
        <v>54</v>
      </c>
      <c r="C152" s="259"/>
      <c r="D152" s="236">
        <v>475</v>
      </c>
      <c r="E152" s="236">
        <v>1270</v>
      </c>
      <c r="F152" s="237">
        <v>1285</v>
      </c>
      <c r="G152" s="21"/>
    </row>
    <row r="153" spans="1:7" x14ac:dyDescent="0.35">
      <c r="A153" s="319"/>
      <c r="B153" s="50" t="s">
        <v>47</v>
      </c>
      <c r="C153" s="259">
        <v>0</v>
      </c>
      <c r="D153" s="236">
        <v>0</v>
      </c>
      <c r="E153" s="236">
        <v>136</v>
      </c>
      <c r="F153" s="237">
        <v>324</v>
      </c>
      <c r="G153" s="21"/>
    </row>
    <row r="154" spans="1:7" x14ac:dyDescent="0.35">
      <c r="A154" s="319"/>
      <c r="B154" s="50" t="s">
        <v>49</v>
      </c>
      <c r="C154" s="259">
        <v>60</v>
      </c>
      <c r="D154" s="236">
        <v>380</v>
      </c>
      <c r="E154" s="236">
        <v>690</v>
      </c>
      <c r="F154" s="236">
        <v>1200</v>
      </c>
      <c r="G154" s="21"/>
    </row>
    <row r="155" spans="1:7" x14ac:dyDescent="0.35">
      <c r="A155" s="319"/>
      <c r="B155" s="50" t="s">
        <v>50</v>
      </c>
      <c r="C155" s="259">
        <v>20</v>
      </c>
      <c r="D155" s="236">
        <v>30</v>
      </c>
      <c r="E155" s="236">
        <v>280</v>
      </c>
      <c r="F155" s="237">
        <v>500</v>
      </c>
      <c r="G155" s="21"/>
    </row>
    <row r="156" spans="1:7" ht="15" thickBot="1" x14ac:dyDescent="0.4">
      <c r="A156" s="320"/>
      <c r="B156" s="36" t="s">
        <v>51</v>
      </c>
      <c r="C156" s="262">
        <v>0</v>
      </c>
      <c r="D156" s="241">
        <v>0</v>
      </c>
      <c r="E156" s="241">
        <v>0</v>
      </c>
      <c r="F156" s="242">
        <v>0</v>
      </c>
      <c r="G156" s="22"/>
    </row>
    <row r="157" spans="1:7" x14ac:dyDescent="0.35">
      <c r="A157" s="318" t="s">
        <v>78</v>
      </c>
      <c r="B157" s="49" t="s">
        <v>29</v>
      </c>
      <c r="C157" s="252">
        <v>65</v>
      </c>
      <c r="D157" s="220">
        <v>105</v>
      </c>
      <c r="E157" s="220">
        <v>170</v>
      </c>
      <c r="F157" s="221">
        <v>275</v>
      </c>
      <c r="G157" s="20"/>
    </row>
    <row r="158" spans="1:7" x14ac:dyDescent="0.35">
      <c r="A158" s="319"/>
      <c r="B158" s="50" t="s">
        <v>30</v>
      </c>
      <c r="C158" s="253">
        <v>8</v>
      </c>
      <c r="D158" s="222">
        <v>85</v>
      </c>
      <c r="E158" s="222">
        <v>135</v>
      </c>
      <c r="F158" s="223">
        <v>190</v>
      </c>
      <c r="G158" s="21"/>
    </row>
    <row r="159" spans="1:7" x14ac:dyDescent="0.35">
      <c r="A159" s="319"/>
      <c r="B159" s="50" t="s">
        <v>31</v>
      </c>
      <c r="C159" s="253">
        <v>9.5</v>
      </c>
      <c r="D159" s="222">
        <v>100</v>
      </c>
      <c r="E159" s="222">
        <v>100</v>
      </c>
      <c r="F159" s="223">
        <v>130</v>
      </c>
      <c r="G159" s="21"/>
    </row>
    <row r="160" spans="1:7" x14ac:dyDescent="0.35">
      <c r="A160" s="319"/>
      <c r="B160" s="50" t="s">
        <v>32</v>
      </c>
      <c r="C160" s="250">
        <v>0</v>
      </c>
      <c r="D160" s="216">
        <v>0</v>
      </c>
      <c r="E160" s="216">
        <v>0</v>
      </c>
      <c r="F160" s="217">
        <v>0</v>
      </c>
      <c r="G160" s="21"/>
    </row>
    <row r="161" spans="1:7" x14ac:dyDescent="0.35">
      <c r="A161" s="319"/>
      <c r="B161" s="50" t="s">
        <v>34</v>
      </c>
      <c r="C161" s="250">
        <v>18</v>
      </c>
      <c r="D161" s="216">
        <v>15</v>
      </c>
      <c r="E161" s="216">
        <v>15</v>
      </c>
      <c r="F161" s="217">
        <v>15</v>
      </c>
      <c r="G161" s="21"/>
    </row>
    <row r="162" spans="1:7" x14ac:dyDescent="0.35">
      <c r="A162" s="319"/>
      <c r="B162" s="50" t="s">
        <v>36</v>
      </c>
      <c r="C162" s="250">
        <v>13</v>
      </c>
      <c r="D162" s="216">
        <v>20</v>
      </c>
      <c r="E162" s="216">
        <v>20</v>
      </c>
      <c r="F162" s="217">
        <v>10</v>
      </c>
      <c r="G162" s="21"/>
    </row>
    <row r="163" spans="1:7" x14ac:dyDescent="0.35">
      <c r="A163" s="319"/>
      <c r="B163" s="50" t="s">
        <v>38</v>
      </c>
      <c r="C163" s="250">
        <v>9</v>
      </c>
      <c r="D163" s="216">
        <v>25</v>
      </c>
      <c r="E163" s="216">
        <v>40</v>
      </c>
      <c r="F163" s="217">
        <v>95</v>
      </c>
      <c r="G163" s="21"/>
    </row>
    <row r="164" spans="1:7" x14ac:dyDescent="0.35">
      <c r="A164" s="319"/>
      <c r="B164" s="50" t="s">
        <v>40</v>
      </c>
      <c r="C164" s="250">
        <v>4</v>
      </c>
      <c r="D164" s="216">
        <v>115</v>
      </c>
      <c r="E164" s="216">
        <v>130</v>
      </c>
      <c r="F164" s="217">
        <v>155</v>
      </c>
      <c r="G164" s="21"/>
    </row>
    <row r="165" spans="1:7" x14ac:dyDescent="0.35">
      <c r="A165" s="319"/>
      <c r="B165" s="50" t="s">
        <v>41</v>
      </c>
      <c r="C165" s="250">
        <v>16.3</v>
      </c>
      <c r="D165" s="216">
        <v>125</v>
      </c>
      <c r="E165" s="216">
        <v>225</v>
      </c>
      <c r="F165" s="217">
        <v>335</v>
      </c>
      <c r="G165" s="21"/>
    </row>
    <row r="166" spans="1:7" x14ac:dyDescent="0.35">
      <c r="A166" s="319"/>
      <c r="B166" s="50" t="s">
        <v>43</v>
      </c>
      <c r="C166" s="250">
        <v>103.55</v>
      </c>
      <c r="D166" s="216">
        <v>95</v>
      </c>
      <c r="E166" s="216">
        <v>90</v>
      </c>
      <c r="F166" s="217">
        <v>85</v>
      </c>
      <c r="G166" s="21"/>
    </row>
    <row r="167" spans="1:7" x14ac:dyDescent="0.35">
      <c r="A167" s="319"/>
      <c r="B167" s="50" t="s">
        <v>54</v>
      </c>
      <c r="C167" s="250"/>
      <c r="D167" s="216">
        <v>10</v>
      </c>
      <c r="E167" s="216">
        <v>25</v>
      </c>
      <c r="F167" s="217">
        <v>35</v>
      </c>
      <c r="G167" s="21"/>
    </row>
    <row r="168" spans="1:7" x14ac:dyDescent="0.35">
      <c r="A168" s="319"/>
      <c r="B168" s="50" t="s">
        <v>47</v>
      </c>
      <c r="C168" s="250">
        <v>0</v>
      </c>
      <c r="D168" s="216">
        <v>0</v>
      </c>
      <c r="E168" s="216">
        <v>0</v>
      </c>
      <c r="F168" s="217">
        <v>20</v>
      </c>
      <c r="G168" s="21"/>
    </row>
    <row r="169" spans="1:7" x14ac:dyDescent="0.35">
      <c r="A169" s="319"/>
      <c r="B169" s="50" t="s">
        <v>49</v>
      </c>
      <c r="C169" s="250">
        <v>8</v>
      </c>
      <c r="D169" s="216">
        <v>25</v>
      </c>
      <c r="E169" s="216">
        <v>50</v>
      </c>
      <c r="F169" s="217">
        <v>90</v>
      </c>
      <c r="G169" s="21"/>
    </row>
    <row r="170" spans="1:7" x14ac:dyDescent="0.35">
      <c r="A170" s="319"/>
      <c r="B170" s="50" t="s">
        <v>50</v>
      </c>
      <c r="C170" s="250">
        <v>0</v>
      </c>
      <c r="D170" s="216">
        <v>0</v>
      </c>
      <c r="E170" s="216">
        <v>20</v>
      </c>
      <c r="F170" s="217">
        <v>40</v>
      </c>
      <c r="G170" s="21"/>
    </row>
    <row r="171" spans="1:7" ht="15" thickBot="1" x14ac:dyDescent="0.4">
      <c r="A171" s="320"/>
      <c r="B171" s="36" t="s">
        <v>51</v>
      </c>
      <c r="C171" s="254">
        <v>0</v>
      </c>
      <c r="D171" s="224">
        <v>0</v>
      </c>
      <c r="E171" s="224">
        <v>0</v>
      </c>
      <c r="F171" s="225">
        <v>0</v>
      </c>
      <c r="G171" s="22"/>
    </row>
    <row r="172" spans="1:7" ht="15" thickBot="1" x14ac:dyDescent="0.4">
      <c r="A172" s="332" t="s">
        <v>79</v>
      </c>
      <c r="B172" s="52" t="s">
        <v>29</v>
      </c>
      <c r="C172" s="250">
        <v>39</v>
      </c>
      <c r="D172" s="216">
        <v>70</v>
      </c>
      <c r="E172" s="216">
        <v>115</v>
      </c>
      <c r="F172" s="217">
        <v>215</v>
      </c>
      <c r="G172" s="6"/>
    </row>
    <row r="173" spans="1:7" ht="15" thickBot="1" x14ac:dyDescent="0.4">
      <c r="A173" s="321"/>
      <c r="B173" s="48" t="s">
        <v>30</v>
      </c>
      <c r="C173" s="250">
        <v>7</v>
      </c>
      <c r="D173" s="216">
        <v>80</v>
      </c>
      <c r="E173" s="216">
        <v>95</v>
      </c>
      <c r="F173" s="217">
        <v>105</v>
      </c>
      <c r="G173" s="7"/>
    </row>
    <row r="174" spans="1:7" ht="15" thickBot="1" x14ac:dyDescent="0.4">
      <c r="A174" s="321"/>
      <c r="B174" s="48" t="s">
        <v>31</v>
      </c>
      <c r="C174" s="250">
        <v>26</v>
      </c>
      <c r="D174" s="216">
        <v>20</v>
      </c>
      <c r="E174" s="216">
        <v>20</v>
      </c>
      <c r="F174" s="217">
        <v>30</v>
      </c>
      <c r="G174" s="7"/>
    </row>
    <row r="175" spans="1:7" ht="15" thickBot="1" x14ac:dyDescent="0.4">
      <c r="A175" s="321"/>
      <c r="B175" s="48" t="s">
        <v>32</v>
      </c>
      <c r="C175" s="250">
        <v>0</v>
      </c>
      <c r="D175" s="216">
        <v>0</v>
      </c>
      <c r="E175" s="216">
        <v>0</v>
      </c>
      <c r="F175" s="217">
        <v>0</v>
      </c>
      <c r="G175" s="7"/>
    </row>
    <row r="176" spans="1:7" ht="15" thickBot="1" x14ac:dyDescent="0.4">
      <c r="A176" s="321"/>
      <c r="B176" s="48" t="s">
        <v>34</v>
      </c>
      <c r="C176" s="250">
        <v>1</v>
      </c>
      <c r="D176" s="216">
        <v>1</v>
      </c>
      <c r="E176" s="216">
        <v>1</v>
      </c>
      <c r="F176" s="217">
        <v>0</v>
      </c>
      <c r="G176" s="7"/>
    </row>
    <row r="177" spans="1:7" ht="15" thickBot="1" x14ac:dyDescent="0.4">
      <c r="A177" s="321"/>
      <c r="B177" s="48" t="s">
        <v>36</v>
      </c>
      <c r="C177" s="250">
        <v>130</v>
      </c>
      <c r="D177" s="216">
        <v>130</v>
      </c>
      <c r="E177" s="216">
        <v>215</v>
      </c>
      <c r="F177" s="217">
        <v>230</v>
      </c>
      <c r="G177" s="7"/>
    </row>
    <row r="178" spans="1:7" ht="15" thickBot="1" x14ac:dyDescent="0.4">
      <c r="A178" s="321"/>
      <c r="B178" s="48" t="s">
        <v>38</v>
      </c>
      <c r="C178" s="250">
        <v>1</v>
      </c>
      <c r="D178" s="216">
        <v>2</v>
      </c>
      <c r="E178" s="216">
        <v>10</v>
      </c>
      <c r="F178" s="217">
        <v>30</v>
      </c>
      <c r="G178" s="7"/>
    </row>
    <row r="179" spans="1:7" ht="15" thickBot="1" x14ac:dyDescent="0.4">
      <c r="A179" s="321"/>
      <c r="B179" s="48" t="s">
        <v>40</v>
      </c>
      <c r="C179" s="250">
        <v>20</v>
      </c>
      <c r="D179" s="216">
        <v>30</v>
      </c>
      <c r="E179" s="216">
        <v>85</v>
      </c>
      <c r="F179" s="217">
        <v>120</v>
      </c>
      <c r="G179" s="7"/>
    </row>
    <row r="180" spans="1:7" ht="15" thickBot="1" x14ac:dyDescent="0.4">
      <c r="A180" s="321"/>
      <c r="B180" s="48" t="s">
        <v>41</v>
      </c>
      <c r="C180" s="250">
        <v>33</v>
      </c>
      <c r="D180" s="216">
        <v>135</v>
      </c>
      <c r="E180" s="216">
        <v>235</v>
      </c>
      <c r="F180" s="217">
        <v>355</v>
      </c>
      <c r="G180" s="7"/>
    </row>
    <row r="181" spans="1:7" ht="15" thickBot="1" x14ac:dyDescent="0.4">
      <c r="A181" s="321"/>
      <c r="B181" s="48" t="s">
        <v>43</v>
      </c>
      <c r="C181" s="250">
        <v>118</v>
      </c>
      <c r="D181" s="216">
        <v>105</v>
      </c>
      <c r="E181" s="216">
        <v>100</v>
      </c>
      <c r="F181" s="217">
        <v>95</v>
      </c>
      <c r="G181" s="7"/>
    </row>
    <row r="182" spans="1:7" ht="15" thickBot="1" x14ac:dyDescent="0.4">
      <c r="A182" s="321"/>
      <c r="B182" s="48" t="s">
        <v>54</v>
      </c>
      <c r="C182" s="250"/>
      <c r="D182" s="216">
        <v>1</v>
      </c>
      <c r="E182" s="216">
        <v>1</v>
      </c>
      <c r="F182" s="217">
        <v>1</v>
      </c>
      <c r="G182" s="7"/>
    </row>
    <row r="183" spans="1:7" ht="15" thickBot="1" x14ac:dyDescent="0.4">
      <c r="A183" s="321"/>
      <c r="B183" s="48" t="s">
        <v>47</v>
      </c>
      <c r="C183" s="250">
        <v>0</v>
      </c>
      <c r="D183" s="216">
        <v>0</v>
      </c>
      <c r="E183" s="216">
        <v>0</v>
      </c>
      <c r="F183" s="217">
        <v>0</v>
      </c>
      <c r="G183" s="7"/>
    </row>
    <row r="184" spans="1:7" ht="15" thickBot="1" x14ac:dyDescent="0.4">
      <c r="A184" s="321"/>
      <c r="B184" s="48" t="s">
        <v>49</v>
      </c>
      <c r="C184" s="250">
        <v>4</v>
      </c>
      <c r="D184" s="216">
        <v>15</v>
      </c>
      <c r="E184" s="216">
        <v>35</v>
      </c>
      <c r="F184" s="217">
        <v>70</v>
      </c>
      <c r="G184" s="7"/>
    </row>
    <row r="185" spans="1:7" ht="15" thickBot="1" x14ac:dyDescent="0.4">
      <c r="A185" s="321"/>
      <c r="B185" s="48" t="s">
        <v>50</v>
      </c>
      <c r="C185" s="250">
        <v>0</v>
      </c>
      <c r="D185" s="216">
        <v>35</v>
      </c>
      <c r="E185" s="216">
        <v>40</v>
      </c>
      <c r="F185" s="217">
        <v>45</v>
      </c>
      <c r="G185" s="27"/>
    </row>
    <row r="186" spans="1:7" ht="15" thickBot="1" x14ac:dyDescent="0.4">
      <c r="A186" s="322"/>
      <c r="B186" s="42" t="s">
        <v>51</v>
      </c>
      <c r="C186" s="263">
        <v>0</v>
      </c>
      <c r="D186" s="224">
        <v>0</v>
      </c>
      <c r="E186" s="224">
        <v>0</v>
      </c>
      <c r="F186" s="225">
        <v>0</v>
      </c>
      <c r="G186" s="8"/>
    </row>
    <row r="187" spans="1:7" x14ac:dyDescent="0.35">
      <c r="A187" s="318" t="s">
        <v>80</v>
      </c>
      <c r="B187" s="49" t="s">
        <v>29</v>
      </c>
      <c r="C187" s="253">
        <v>330</v>
      </c>
      <c r="D187" s="222">
        <v>940</v>
      </c>
      <c r="E187" s="222">
        <v>2080</v>
      </c>
      <c r="F187" s="223">
        <v>5995</v>
      </c>
      <c r="G187" s="20"/>
    </row>
    <row r="188" spans="1:7" x14ac:dyDescent="0.35">
      <c r="A188" s="319"/>
      <c r="B188" s="50" t="s">
        <v>30</v>
      </c>
      <c r="C188" s="250">
        <v>0</v>
      </c>
      <c r="D188" s="216">
        <v>5</v>
      </c>
      <c r="E188" s="216">
        <v>20</v>
      </c>
      <c r="F188" s="217">
        <v>40</v>
      </c>
      <c r="G188" s="21"/>
    </row>
    <row r="189" spans="1:7" x14ac:dyDescent="0.35">
      <c r="A189" s="319"/>
      <c r="B189" s="50" t="s">
        <v>31</v>
      </c>
      <c r="C189" s="250">
        <v>19</v>
      </c>
      <c r="D189" s="216">
        <v>45</v>
      </c>
      <c r="E189" s="216">
        <v>125</v>
      </c>
      <c r="F189" s="217">
        <v>135</v>
      </c>
      <c r="G189" s="21"/>
    </row>
    <row r="190" spans="1:7" x14ac:dyDescent="0.35">
      <c r="A190" s="319"/>
      <c r="B190" s="50" t="s">
        <v>32</v>
      </c>
      <c r="C190" s="250">
        <v>0</v>
      </c>
      <c r="D190" s="216">
        <v>0</v>
      </c>
      <c r="E190" s="216">
        <v>0</v>
      </c>
      <c r="F190" s="217">
        <v>0</v>
      </c>
      <c r="G190" s="21"/>
    </row>
    <row r="191" spans="1:7" x14ac:dyDescent="0.35">
      <c r="A191" s="319"/>
      <c r="B191" s="50" t="s">
        <v>34</v>
      </c>
      <c r="C191" s="250">
        <v>40</v>
      </c>
      <c r="D191" s="216">
        <v>35</v>
      </c>
      <c r="E191" s="216">
        <v>35</v>
      </c>
      <c r="F191" s="217">
        <v>30</v>
      </c>
      <c r="G191" s="21"/>
    </row>
    <row r="192" spans="1:7" x14ac:dyDescent="0.35">
      <c r="A192" s="319"/>
      <c r="B192" s="50" t="s">
        <v>36</v>
      </c>
      <c r="C192" s="250">
        <v>2475</v>
      </c>
      <c r="D192" s="216">
        <f>ROUND(2330-27,-1)</f>
        <v>2300</v>
      </c>
      <c r="E192" s="216">
        <f>ROUND(2490-27,-1)</f>
        <v>2460</v>
      </c>
      <c r="F192" s="217">
        <f>ROUND(2950-24,-1)</f>
        <v>2930</v>
      </c>
      <c r="G192" s="21"/>
    </row>
    <row r="193" spans="1:7" x14ac:dyDescent="0.35">
      <c r="A193" s="319"/>
      <c r="B193" s="50" t="s">
        <v>38</v>
      </c>
      <c r="C193" s="250">
        <v>100</v>
      </c>
      <c r="D193" s="216">
        <v>200</v>
      </c>
      <c r="E193" s="216">
        <v>360</v>
      </c>
      <c r="F193" s="217">
        <v>745</v>
      </c>
      <c r="G193" s="21"/>
    </row>
    <row r="194" spans="1:7" x14ac:dyDescent="0.35">
      <c r="A194" s="319"/>
      <c r="B194" s="50" t="s">
        <v>40</v>
      </c>
      <c r="C194" s="250" t="s">
        <v>81</v>
      </c>
      <c r="D194" s="216">
        <f>120+700</f>
        <v>820</v>
      </c>
      <c r="E194" s="216">
        <f>135+1050</f>
        <v>1185</v>
      </c>
      <c r="F194" s="217">
        <f>270+2050</f>
        <v>2320</v>
      </c>
      <c r="G194" s="21"/>
    </row>
    <row r="195" spans="1:7" x14ac:dyDescent="0.35">
      <c r="A195" s="319"/>
      <c r="B195" s="50" t="s">
        <v>41</v>
      </c>
      <c r="C195" s="250">
        <v>372</v>
      </c>
      <c r="D195" s="216">
        <v>1370</v>
      </c>
      <c r="E195" s="216">
        <v>2505</v>
      </c>
      <c r="F195" s="217">
        <v>3955</v>
      </c>
      <c r="G195" s="21"/>
    </row>
    <row r="196" spans="1:7" x14ac:dyDescent="0.35">
      <c r="A196" s="319"/>
      <c r="B196" s="50" t="s">
        <v>43</v>
      </c>
      <c r="C196" s="250">
        <v>1900</v>
      </c>
      <c r="D196" s="216">
        <f>ROUNDUP($C$180*0.91,-1)</f>
        <v>40</v>
      </c>
      <c r="E196" s="216">
        <f>ROUNDUP($C$180*0.86,-1)</f>
        <v>30</v>
      </c>
      <c r="F196" s="217">
        <f>ROUNDUP($C$180*0.81,-1)</f>
        <v>30</v>
      </c>
      <c r="G196" s="21"/>
    </row>
    <row r="197" spans="1:7" x14ac:dyDescent="0.35">
      <c r="A197" s="319"/>
      <c r="B197" s="50" t="s">
        <v>54</v>
      </c>
      <c r="C197" s="250"/>
      <c r="D197" s="216">
        <v>400</v>
      </c>
      <c r="E197" s="216">
        <v>1600</v>
      </c>
      <c r="F197" s="217">
        <v>1750</v>
      </c>
      <c r="G197" s="21"/>
    </row>
    <row r="198" spans="1:7" x14ac:dyDescent="0.35">
      <c r="A198" s="319"/>
      <c r="B198" s="50" t="s">
        <v>47</v>
      </c>
      <c r="C198" s="250">
        <v>0</v>
      </c>
      <c r="D198" s="216">
        <v>25</v>
      </c>
      <c r="E198" s="216">
        <v>50</v>
      </c>
      <c r="F198" s="217">
        <v>50</v>
      </c>
      <c r="G198" s="21"/>
    </row>
    <row r="199" spans="1:7" x14ac:dyDescent="0.35">
      <c r="A199" s="319"/>
      <c r="B199" s="50" t="s">
        <v>49</v>
      </c>
      <c r="C199" s="250">
        <v>100</v>
      </c>
      <c r="D199" s="216">
        <v>230</v>
      </c>
      <c r="E199" s="216">
        <v>600</v>
      </c>
      <c r="F199" s="217">
        <v>1940</v>
      </c>
      <c r="G199" s="21"/>
    </row>
    <row r="200" spans="1:7" x14ac:dyDescent="0.35">
      <c r="A200" s="319"/>
      <c r="B200" s="50" t="s">
        <v>50</v>
      </c>
      <c r="C200" s="250">
        <v>2</v>
      </c>
      <c r="D200" s="216">
        <v>55</v>
      </c>
      <c r="E200" s="216">
        <v>65</v>
      </c>
      <c r="F200" s="217">
        <v>70</v>
      </c>
      <c r="G200" s="21"/>
    </row>
    <row r="201" spans="1:7" ht="15" thickBot="1" x14ac:dyDescent="0.4">
      <c r="A201" s="320"/>
      <c r="B201" s="36" t="s">
        <v>51</v>
      </c>
      <c r="C201" s="250">
        <v>0</v>
      </c>
      <c r="D201" s="216">
        <v>0</v>
      </c>
      <c r="E201" s="216">
        <v>0</v>
      </c>
      <c r="F201" s="217">
        <v>0</v>
      </c>
      <c r="G201" s="22"/>
    </row>
    <row r="202" spans="1:7" ht="15" thickBot="1" x14ac:dyDescent="0.4">
      <c r="A202" s="332" t="s">
        <v>82</v>
      </c>
      <c r="B202" s="52" t="s">
        <v>29</v>
      </c>
      <c r="C202" s="264">
        <v>46</v>
      </c>
      <c r="D202" s="243">
        <v>165</v>
      </c>
      <c r="E202" s="243">
        <v>255</v>
      </c>
      <c r="F202" s="244">
        <v>385</v>
      </c>
      <c r="G202" s="6"/>
    </row>
    <row r="203" spans="1:7" ht="15" thickBot="1" x14ac:dyDescent="0.4">
      <c r="A203" s="321"/>
      <c r="B203" s="48" t="s">
        <v>30</v>
      </c>
      <c r="C203" s="265">
        <v>47</v>
      </c>
      <c r="D203" s="245">
        <v>90</v>
      </c>
      <c r="E203" s="245">
        <v>130</v>
      </c>
      <c r="F203" s="246">
        <v>150</v>
      </c>
      <c r="G203" s="7"/>
    </row>
    <row r="204" spans="1:7" ht="15" thickBot="1" x14ac:dyDescent="0.4">
      <c r="A204" s="321"/>
      <c r="B204" s="48" t="s">
        <v>31</v>
      </c>
      <c r="C204" s="265">
        <v>19</v>
      </c>
      <c r="D204" s="245">
        <v>80</v>
      </c>
      <c r="E204" s="245">
        <v>70</v>
      </c>
      <c r="F204" s="246">
        <v>60</v>
      </c>
      <c r="G204" s="7"/>
    </row>
    <row r="205" spans="1:7" ht="15" thickBot="1" x14ac:dyDescent="0.4">
      <c r="A205" s="321"/>
      <c r="B205" s="48" t="s">
        <v>32</v>
      </c>
      <c r="C205" s="256">
        <v>0</v>
      </c>
      <c r="D205" s="231">
        <v>0</v>
      </c>
      <c r="E205" s="231">
        <v>0</v>
      </c>
      <c r="F205" s="232">
        <v>0</v>
      </c>
      <c r="G205" s="7"/>
    </row>
    <row r="206" spans="1:7" ht="15" thickBot="1" x14ac:dyDescent="0.4">
      <c r="A206" s="321"/>
      <c r="B206" s="48" t="s">
        <v>34</v>
      </c>
      <c r="C206" s="256">
        <v>10</v>
      </c>
      <c r="D206" s="231">
        <v>5</v>
      </c>
      <c r="E206" s="231">
        <v>5</v>
      </c>
      <c r="F206" s="232">
        <v>0</v>
      </c>
      <c r="G206" s="7"/>
    </row>
    <row r="207" spans="1:7" ht="15" thickBot="1" x14ac:dyDescent="0.4">
      <c r="A207" s="321"/>
      <c r="B207" s="48" t="s">
        <v>36</v>
      </c>
      <c r="C207" s="256">
        <v>129</v>
      </c>
      <c r="D207" s="231">
        <v>130</v>
      </c>
      <c r="E207" s="231">
        <v>130</v>
      </c>
      <c r="F207" s="232">
        <v>130</v>
      </c>
      <c r="G207" s="7"/>
    </row>
    <row r="208" spans="1:7" ht="15" thickBot="1" x14ac:dyDescent="0.4">
      <c r="A208" s="321"/>
      <c r="B208" s="48" t="s">
        <v>38</v>
      </c>
      <c r="C208" s="256">
        <v>16</v>
      </c>
      <c r="D208" s="231">
        <v>30</v>
      </c>
      <c r="E208" s="231">
        <v>45</v>
      </c>
      <c r="F208" s="232">
        <v>100</v>
      </c>
      <c r="G208" s="7"/>
    </row>
    <row r="209" spans="1:7" ht="15" thickBot="1" x14ac:dyDescent="0.4">
      <c r="A209" s="321"/>
      <c r="B209" s="48" t="s">
        <v>40</v>
      </c>
      <c r="C209" s="256">
        <v>0</v>
      </c>
      <c r="D209" s="231">
        <v>65</v>
      </c>
      <c r="E209" s="231">
        <v>70</v>
      </c>
      <c r="F209" s="232">
        <v>75</v>
      </c>
      <c r="G209" s="7"/>
    </row>
    <row r="210" spans="1:7" ht="15" thickBot="1" x14ac:dyDescent="0.4">
      <c r="A210" s="321"/>
      <c r="B210" s="48" t="s">
        <v>41</v>
      </c>
      <c r="C210" s="256">
        <v>15</v>
      </c>
      <c r="D210" s="231">
        <v>155</v>
      </c>
      <c r="E210" s="231">
        <v>295</v>
      </c>
      <c r="F210" s="232">
        <v>450</v>
      </c>
      <c r="G210" s="7"/>
    </row>
    <row r="211" spans="1:7" ht="15" thickBot="1" x14ac:dyDescent="0.4">
      <c r="A211" s="321"/>
      <c r="B211" s="48" t="s">
        <v>43</v>
      </c>
      <c r="C211" s="256">
        <v>188</v>
      </c>
      <c r="D211" s="231">
        <v>175</v>
      </c>
      <c r="E211" s="231">
        <v>165</v>
      </c>
      <c r="F211" s="232">
        <v>150</v>
      </c>
      <c r="G211" s="7"/>
    </row>
    <row r="212" spans="1:7" ht="15" thickBot="1" x14ac:dyDescent="0.4">
      <c r="A212" s="321"/>
      <c r="B212" s="48" t="s">
        <v>54</v>
      </c>
      <c r="C212" s="256">
        <v>0</v>
      </c>
      <c r="D212" s="231">
        <v>10</v>
      </c>
      <c r="E212" s="231">
        <v>14.5</v>
      </c>
      <c r="F212" s="232">
        <v>25</v>
      </c>
      <c r="G212" s="7"/>
    </row>
    <row r="213" spans="1:7" ht="15" thickBot="1" x14ac:dyDescent="0.4">
      <c r="A213" s="321"/>
      <c r="B213" s="48" t="s">
        <v>47</v>
      </c>
      <c r="C213" s="256">
        <v>0</v>
      </c>
      <c r="D213" s="231">
        <v>10</v>
      </c>
      <c r="E213" s="231">
        <v>10</v>
      </c>
      <c r="F213" s="232">
        <v>10</v>
      </c>
      <c r="G213" s="7"/>
    </row>
    <row r="214" spans="1:7" ht="15" thickBot="1" x14ac:dyDescent="0.4">
      <c r="A214" s="321"/>
      <c r="B214" s="48" t="s">
        <v>49</v>
      </c>
      <c r="C214" s="256">
        <v>4</v>
      </c>
      <c r="D214" s="231">
        <v>40</v>
      </c>
      <c r="E214" s="231">
        <v>70</v>
      </c>
      <c r="F214" s="232">
        <v>125</v>
      </c>
      <c r="G214" s="7"/>
    </row>
    <row r="215" spans="1:7" ht="15" thickBot="1" x14ac:dyDescent="0.4">
      <c r="A215" s="321"/>
      <c r="B215" s="48" t="s">
        <v>50</v>
      </c>
      <c r="C215" s="256">
        <v>0</v>
      </c>
      <c r="D215" s="231">
        <v>0</v>
      </c>
      <c r="E215" s="231">
        <v>20</v>
      </c>
      <c r="F215" s="232">
        <v>30</v>
      </c>
      <c r="G215" s="27"/>
    </row>
    <row r="216" spans="1:7" ht="15" thickBot="1" x14ac:dyDescent="0.4">
      <c r="A216" s="322"/>
      <c r="B216" s="42" t="s">
        <v>51</v>
      </c>
      <c r="C216" s="266">
        <v>0</v>
      </c>
      <c r="D216" s="247">
        <v>0</v>
      </c>
      <c r="E216" s="247">
        <v>0</v>
      </c>
      <c r="F216" s="248">
        <v>0</v>
      </c>
      <c r="G216" s="8"/>
    </row>
    <row r="217" spans="1:7" x14ac:dyDescent="0.35">
      <c r="A217" s="318" t="s">
        <v>83</v>
      </c>
      <c r="B217" s="49" t="s">
        <v>29</v>
      </c>
      <c r="C217" s="249">
        <v>1510</v>
      </c>
      <c r="D217" s="214">
        <v>2720</v>
      </c>
      <c r="E217" s="214">
        <v>3890</v>
      </c>
      <c r="F217" s="215">
        <v>5440</v>
      </c>
      <c r="G217" s="20"/>
    </row>
    <row r="218" spans="1:7" x14ac:dyDescent="0.35">
      <c r="A218" s="319"/>
      <c r="B218" s="50" t="s">
        <v>30</v>
      </c>
      <c r="C218" s="250">
        <v>642</v>
      </c>
      <c r="D218" s="226">
        <v>3580</v>
      </c>
      <c r="E218" s="226">
        <v>5585</v>
      </c>
      <c r="F218" s="226">
        <v>7560</v>
      </c>
      <c r="G218" s="21"/>
    </row>
    <row r="219" spans="1:7" x14ac:dyDescent="0.35">
      <c r="A219" s="319"/>
      <c r="B219" s="50" t="s">
        <v>31</v>
      </c>
      <c r="C219" s="250">
        <v>1890</v>
      </c>
      <c r="D219" s="216">
        <v>3450</v>
      </c>
      <c r="E219" s="216">
        <v>4510</v>
      </c>
      <c r="F219" s="217">
        <v>5285</v>
      </c>
      <c r="G219" s="21"/>
    </row>
    <row r="220" spans="1:7" x14ac:dyDescent="0.35">
      <c r="A220" s="319"/>
      <c r="B220" s="50" t="s">
        <v>32</v>
      </c>
      <c r="C220" s="250">
        <v>0</v>
      </c>
      <c r="D220" s="216">
        <v>0</v>
      </c>
      <c r="E220" s="216">
        <v>0</v>
      </c>
      <c r="F220" s="217">
        <v>0</v>
      </c>
      <c r="G220" s="21"/>
    </row>
    <row r="221" spans="1:7" x14ac:dyDescent="0.35">
      <c r="A221" s="319"/>
      <c r="B221" s="50" t="s">
        <v>34</v>
      </c>
      <c r="C221" s="267">
        <v>251</v>
      </c>
      <c r="D221" s="227">
        <v>235</v>
      </c>
      <c r="E221" s="227">
        <v>225</v>
      </c>
      <c r="F221" s="228">
        <v>130</v>
      </c>
      <c r="G221" s="21"/>
    </row>
    <row r="222" spans="1:7" x14ac:dyDescent="0.35">
      <c r="A222" s="319"/>
      <c r="B222" s="50" t="s">
        <v>36</v>
      </c>
      <c r="C222" s="267">
        <v>381</v>
      </c>
      <c r="D222" s="227">
        <v>430</v>
      </c>
      <c r="E222" s="227">
        <v>425</v>
      </c>
      <c r="F222" s="228">
        <v>275</v>
      </c>
      <c r="G222" s="21"/>
    </row>
    <row r="223" spans="1:7" x14ac:dyDescent="0.35">
      <c r="A223" s="319"/>
      <c r="B223" s="50" t="s">
        <v>38</v>
      </c>
      <c r="C223" s="250"/>
      <c r="D223" s="216">
        <v>528</v>
      </c>
      <c r="E223" s="216">
        <v>805</v>
      </c>
      <c r="F223" s="217">
        <v>1740</v>
      </c>
      <c r="G223" s="21"/>
    </row>
    <row r="224" spans="1:7" x14ac:dyDescent="0.35">
      <c r="A224" s="319"/>
      <c r="B224" s="50" t="s">
        <v>40</v>
      </c>
      <c r="C224" s="250">
        <v>28</v>
      </c>
      <c r="D224" s="216">
        <v>365</v>
      </c>
      <c r="E224" s="216">
        <v>510</v>
      </c>
      <c r="F224" s="217">
        <v>1025</v>
      </c>
      <c r="G224" s="21"/>
    </row>
    <row r="225" spans="1:7" x14ac:dyDescent="0.35">
      <c r="A225" s="319"/>
      <c r="B225" s="50" t="s">
        <v>41</v>
      </c>
      <c r="C225" s="250">
        <v>322</v>
      </c>
      <c r="D225" s="216">
        <v>2160</v>
      </c>
      <c r="E225" s="216">
        <v>3560</v>
      </c>
      <c r="F225" s="217">
        <v>4640</v>
      </c>
      <c r="G225" s="21"/>
    </row>
    <row r="226" spans="1:7" x14ac:dyDescent="0.35">
      <c r="A226" s="319"/>
      <c r="B226" s="50" t="s">
        <v>43</v>
      </c>
      <c r="C226" s="250">
        <v>1566</v>
      </c>
      <c r="D226" s="216">
        <v>1525</v>
      </c>
      <c r="E226" s="216">
        <v>1485</v>
      </c>
      <c r="F226" s="217">
        <v>1410</v>
      </c>
      <c r="G226" s="21"/>
    </row>
    <row r="227" spans="1:7" x14ac:dyDescent="0.35">
      <c r="A227" s="319"/>
      <c r="B227" s="50" t="s">
        <v>54</v>
      </c>
      <c r="C227" s="250"/>
      <c r="D227" s="216">
        <v>580</v>
      </c>
      <c r="E227" s="216">
        <v>950</v>
      </c>
      <c r="F227" s="217">
        <v>950</v>
      </c>
      <c r="G227" s="21"/>
    </row>
    <row r="228" spans="1:7" x14ac:dyDescent="0.35">
      <c r="A228" s="319"/>
      <c r="B228" s="50" t="s">
        <v>47</v>
      </c>
      <c r="C228" s="250">
        <v>0</v>
      </c>
      <c r="D228" s="216">
        <v>20</v>
      </c>
      <c r="E228" s="216">
        <v>180</v>
      </c>
      <c r="F228" s="217">
        <v>585</v>
      </c>
      <c r="G228" s="21"/>
    </row>
    <row r="229" spans="1:7" x14ac:dyDescent="0.35">
      <c r="A229" s="319"/>
      <c r="B229" s="50" t="s">
        <v>49</v>
      </c>
      <c r="C229" s="250">
        <v>268</v>
      </c>
      <c r="D229" s="216">
        <v>660</v>
      </c>
      <c r="E229" s="216">
        <v>1120</v>
      </c>
      <c r="F229" s="217">
        <v>1760</v>
      </c>
      <c r="G229" s="21"/>
    </row>
    <row r="230" spans="1:7" x14ac:dyDescent="0.35">
      <c r="A230" s="319"/>
      <c r="B230" s="50" t="s">
        <v>50</v>
      </c>
      <c r="C230" s="250">
        <v>134</v>
      </c>
      <c r="D230" s="216">
        <v>560</v>
      </c>
      <c r="E230" s="216">
        <v>1340</v>
      </c>
      <c r="F230" s="217">
        <v>2030</v>
      </c>
      <c r="G230" s="21"/>
    </row>
    <row r="231" spans="1:7" ht="15" thickBot="1" x14ac:dyDescent="0.4">
      <c r="A231" s="320"/>
      <c r="B231" s="36" t="s">
        <v>51</v>
      </c>
      <c r="C231" s="251">
        <v>140</v>
      </c>
      <c r="D231" s="218">
        <v>80</v>
      </c>
      <c r="E231" s="218">
        <v>80</v>
      </c>
      <c r="F231" s="219">
        <v>80</v>
      </c>
      <c r="G231" s="22"/>
    </row>
    <row r="232" spans="1:7" ht="15" thickBot="1" x14ac:dyDescent="0.4">
      <c r="A232" s="332" t="s">
        <v>84</v>
      </c>
      <c r="B232" s="52" t="s">
        <v>29</v>
      </c>
      <c r="C232" s="252">
        <v>410</v>
      </c>
      <c r="D232" s="220">
        <v>935</v>
      </c>
      <c r="E232" s="220">
        <v>1250</v>
      </c>
      <c r="F232" s="221">
        <v>1675</v>
      </c>
      <c r="G232" s="6"/>
    </row>
    <row r="233" spans="1:7" ht="15" thickBot="1" x14ac:dyDescent="0.4">
      <c r="A233" s="321"/>
      <c r="B233" s="48" t="s">
        <v>30</v>
      </c>
      <c r="C233" s="253">
        <v>940</v>
      </c>
      <c r="D233" s="222">
        <v>2850</v>
      </c>
      <c r="E233" s="222">
        <v>4640</v>
      </c>
      <c r="F233" s="223">
        <v>6880</v>
      </c>
      <c r="G233" s="7"/>
    </row>
    <row r="234" spans="1:7" ht="15" thickBot="1" x14ac:dyDescent="0.4">
      <c r="A234" s="321"/>
      <c r="B234" s="48" t="s">
        <v>85</v>
      </c>
      <c r="C234" s="253">
        <v>1300</v>
      </c>
      <c r="D234" s="222">
        <v>3115</v>
      </c>
      <c r="E234" s="222">
        <v>4340</v>
      </c>
      <c r="F234" s="223">
        <v>4625</v>
      </c>
      <c r="G234" s="7"/>
    </row>
    <row r="235" spans="1:7" ht="15" thickBot="1" x14ac:dyDescent="0.4">
      <c r="A235" s="321"/>
      <c r="B235" s="48" t="s">
        <v>32</v>
      </c>
      <c r="C235" s="250">
        <v>0</v>
      </c>
      <c r="D235" s="216">
        <v>0</v>
      </c>
      <c r="E235" s="216">
        <v>0</v>
      </c>
      <c r="F235" s="217">
        <v>0</v>
      </c>
      <c r="G235" s="7"/>
    </row>
    <row r="236" spans="1:7" ht="15" thickBot="1" x14ac:dyDescent="0.4">
      <c r="A236" s="321"/>
      <c r="B236" s="48" t="s">
        <v>34</v>
      </c>
      <c r="C236" s="250">
        <v>155</v>
      </c>
      <c r="D236" s="216">
        <v>160</v>
      </c>
      <c r="E236" s="216">
        <v>160</v>
      </c>
      <c r="F236" s="217">
        <v>150</v>
      </c>
      <c r="G236" s="7"/>
    </row>
    <row r="237" spans="1:7" ht="15" thickBot="1" x14ac:dyDescent="0.4">
      <c r="A237" s="321"/>
      <c r="B237" s="48" t="s">
        <v>36</v>
      </c>
      <c r="C237" s="250">
        <v>130</v>
      </c>
      <c r="D237" s="216">
        <v>125</v>
      </c>
      <c r="E237" s="216">
        <v>120</v>
      </c>
      <c r="F237" s="217">
        <v>0</v>
      </c>
      <c r="G237" s="7"/>
    </row>
    <row r="238" spans="1:7" ht="15" thickBot="1" x14ac:dyDescent="0.4">
      <c r="A238" s="321"/>
      <c r="B238" s="48" t="s">
        <v>38</v>
      </c>
      <c r="C238" s="250">
        <v>100</v>
      </c>
      <c r="D238" s="216">
        <v>145</v>
      </c>
      <c r="E238" s="216">
        <v>220</v>
      </c>
      <c r="F238" s="217">
        <v>470</v>
      </c>
      <c r="G238" s="7"/>
    </row>
    <row r="239" spans="1:7" ht="15" thickBot="1" x14ac:dyDescent="0.4">
      <c r="A239" s="321"/>
      <c r="B239" s="48" t="s">
        <v>40</v>
      </c>
      <c r="C239" s="250">
        <v>10</v>
      </c>
      <c r="D239" s="216">
        <v>110</v>
      </c>
      <c r="E239" s="216">
        <v>155</v>
      </c>
      <c r="F239" s="217">
        <v>320</v>
      </c>
      <c r="G239" s="7"/>
    </row>
    <row r="240" spans="1:7" ht="15" thickBot="1" x14ac:dyDescent="0.4">
      <c r="A240" s="321"/>
      <c r="B240" s="48" t="s">
        <v>41</v>
      </c>
      <c r="C240" s="250">
        <v>120</v>
      </c>
      <c r="D240" s="216">
        <v>640</v>
      </c>
      <c r="E240" s="216">
        <v>1085</v>
      </c>
      <c r="F240" s="217">
        <v>1450</v>
      </c>
      <c r="G240" s="7"/>
    </row>
    <row r="241" spans="1:7" ht="15" thickBot="1" x14ac:dyDescent="0.4">
      <c r="A241" s="321"/>
      <c r="B241" s="48" t="s">
        <v>43</v>
      </c>
      <c r="C241" s="250">
        <v>410</v>
      </c>
      <c r="D241" s="216">
        <v>370</v>
      </c>
      <c r="E241" s="216">
        <v>345</v>
      </c>
      <c r="F241" s="217">
        <v>320</v>
      </c>
      <c r="G241" s="7"/>
    </row>
    <row r="242" spans="1:7" ht="15" thickBot="1" x14ac:dyDescent="0.4">
      <c r="A242" s="321"/>
      <c r="B242" s="48" t="s">
        <v>54</v>
      </c>
      <c r="C242" s="250"/>
      <c r="D242" s="216">
        <v>710</v>
      </c>
      <c r="E242" s="216">
        <v>1210</v>
      </c>
      <c r="F242" s="217">
        <v>1710</v>
      </c>
      <c r="G242" s="7"/>
    </row>
    <row r="243" spans="1:7" ht="15" thickBot="1" x14ac:dyDescent="0.4">
      <c r="A243" s="321"/>
      <c r="B243" s="48" t="s">
        <v>47</v>
      </c>
      <c r="C243" s="250">
        <v>0</v>
      </c>
      <c r="D243" s="216">
        <v>250</v>
      </c>
      <c r="E243" s="216">
        <v>390</v>
      </c>
      <c r="F243" s="217">
        <v>690</v>
      </c>
      <c r="G243" s="7"/>
    </row>
    <row r="244" spans="1:7" ht="15" thickBot="1" x14ac:dyDescent="0.4">
      <c r="A244" s="321"/>
      <c r="B244" s="48" t="s">
        <v>49</v>
      </c>
      <c r="C244" s="250">
        <v>50</v>
      </c>
      <c r="D244" s="216">
        <v>300</v>
      </c>
      <c r="E244" s="216">
        <v>405</v>
      </c>
      <c r="F244" s="217">
        <v>540</v>
      </c>
      <c r="G244" s="7"/>
    </row>
    <row r="245" spans="1:7" ht="15" thickBot="1" x14ac:dyDescent="0.4">
      <c r="A245" s="321"/>
      <c r="B245" s="48" t="s">
        <v>50</v>
      </c>
      <c r="C245" s="250">
        <v>20</v>
      </c>
      <c r="D245" s="216">
        <v>25</v>
      </c>
      <c r="E245" s="216">
        <v>730</v>
      </c>
      <c r="F245" s="217">
        <v>1480</v>
      </c>
      <c r="G245" s="27"/>
    </row>
    <row r="246" spans="1:7" ht="15" thickBot="1" x14ac:dyDescent="0.4">
      <c r="A246" s="322"/>
      <c r="B246" s="42" t="s">
        <v>51</v>
      </c>
      <c r="C246" s="254">
        <v>0</v>
      </c>
      <c r="D246" s="224">
        <v>0</v>
      </c>
      <c r="E246" s="224">
        <v>0</v>
      </c>
      <c r="F246" s="225">
        <v>0</v>
      </c>
      <c r="G246" s="8"/>
    </row>
  </sheetData>
  <mergeCells count="22">
    <mergeCell ref="A202:A216"/>
    <mergeCell ref="A217:A231"/>
    <mergeCell ref="A232:A246"/>
    <mergeCell ref="A142:A156"/>
    <mergeCell ref="A157:A171"/>
    <mergeCell ref="A172:A186"/>
    <mergeCell ref="A187:A201"/>
    <mergeCell ref="A67:A81"/>
    <mergeCell ref="A82:A96"/>
    <mergeCell ref="A97:A111"/>
    <mergeCell ref="A112:A126"/>
    <mergeCell ref="A127:A141"/>
    <mergeCell ref="A52:A66"/>
    <mergeCell ref="A1:G1"/>
    <mergeCell ref="A3:G3"/>
    <mergeCell ref="A7:A21"/>
    <mergeCell ref="A22:A36"/>
    <mergeCell ref="A37:A51"/>
    <mergeCell ref="A5:A6"/>
    <mergeCell ref="B5:B6"/>
    <mergeCell ref="D5:F5"/>
    <mergeCell ref="G5:G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99E0-84C3-43CA-8B4E-06787286EE3C}">
  <sheetPr>
    <tabColor theme="3" tint="0.249977111117893"/>
  </sheetPr>
  <dimension ref="A1:G246"/>
  <sheetViews>
    <sheetView showGridLines="0" zoomScale="55" zoomScaleNormal="55" workbookViewId="0">
      <pane ySplit="6" topLeftCell="A122" activePane="bottomLeft" state="frozen"/>
      <selection activeCell="A23" sqref="A23:A37"/>
      <selection pane="bottomLeft" activeCell="B23" sqref="B23"/>
    </sheetView>
  </sheetViews>
  <sheetFormatPr baseColWidth="10" defaultColWidth="11.453125" defaultRowHeight="14.5" x14ac:dyDescent="0.35"/>
  <cols>
    <col min="1" max="1" width="20.1796875" customWidth="1"/>
    <col min="2" max="2" width="75.1796875" customWidth="1"/>
    <col min="3" max="3" width="11.453125" customWidth="1"/>
    <col min="4" max="5" width="14.26953125" bestFit="1" customWidth="1"/>
    <col min="6" max="6" width="9.54296875" customWidth="1"/>
    <col min="7" max="7" width="68.453125" customWidth="1"/>
    <col min="8" max="8" width="62.81640625" customWidth="1"/>
  </cols>
  <sheetData>
    <row r="1" spans="1:7" ht="32.15" customHeight="1" thickBot="1" x14ac:dyDescent="0.4">
      <c r="A1" s="327" t="s">
        <v>86</v>
      </c>
      <c r="B1" s="328"/>
      <c r="C1" s="328"/>
      <c r="D1" s="328"/>
      <c r="E1" s="328"/>
      <c r="F1" s="328"/>
      <c r="G1" s="329"/>
    </row>
    <row r="2" spans="1:7" ht="21" customHeight="1" thickBot="1" x14ac:dyDescent="0.4">
      <c r="A2" s="4"/>
      <c r="B2" s="4"/>
      <c r="C2" s="4"/>
      <c r="D2" s="4"/>
      <c r="E2" s="4"/>
      <c r="F2" s="4"/>
    </row>
    <row r="3" spans="1:7" ht="45" customHeight="1" thickBot="1" x14ac:dyDescent="0.4">
      <c r="A3" s="310" t="s">
        <v>269</v>
      </c>
      <c r="B3" s="311"/>
      <c r="C3" s="311"/>
      <c r="D3" s="311"/>
      <c r="E3" s="311"/>
      <c r="F3" s="311"/>
      <c r="G3" s="312"/>
    </row>
    <row r="4" spans="1:7" ht="21" customHeight="1" thickBot="1" x14ac:dyDescent="0.4">
      <c r="A4" s="2"/>
      <c r="B4" s="5"/>
      <c r="C4" s="5"/>
      <c r="D4" s="5"/>
      <c r="E4" s="5"/>
      <c r="F4" s="5"/>
    </row>
    <row r="5" spans="1:7" ht="23.5" customHeight="1" thickBot="1" x14ac:dyDescent="0.4">
      <c r="A5" s="323" t="s">
        <v>65</v>
      </c>
      <c r="B5" s="341" t="s">
        <v>21</v>
      </c>
      <c r="C5" s="11" t="s">
        <v>24</v>
      </c>
      <c r="D5" s="334" t="s">
        <v>67</v>
      </c>
      <c r="E5" s="334"/>
      <c r="F5" s="335"/>
      <c r="G5" s="343" t="s">
        <v>26</v>
      </c>
    </row>
    <row r="6" spans="1:7" ht="23.5" customHeight="1" thickBot="1" x14ac:dyDescent="0.4">
      <c r="A6" s="340"/>
      <c r="B6" s="342"/>
      <c r="C6" s="11">
        <v>2024</v>
      </c>
      <c r="D6" s="12">
        <v>2030</v>
      </c>
      <c r="E6" s="12">
        <v>2035</v>
      </c>
      <c r="F6" s="13">
        <v>2045</v>
      </c>
      <c r="G6" s="344"/>
    </row>
    <row r="7" spans="1:7" ht="15" thickBot="1" x14ac:dyDescent="0.4">
      <c r="A7" s="332" t="s">
        <v>68</v>
      </c>
      <c r="B7" s="51" t="s">
        <v>29</v>
      </c>
      <c r="C7" s="103">
        <v>1734</v>
      </c>
      <c r="D7" s="96">
        <v>3075</v>
      </c>
      <c r="E7" s="96">
        <v>4271</v>
      </c>
      <c r="F7" s="105">
        <v>6165.4</v>
      </c>
      <c r="G7" s="52"/>
    </row>
    <row r="8" spans="1:7" ht="15" thickBot="1" x14ac:dyDescent="0.4">
      <c r="A8" s="321"/>
      <c r="B8" s="48" t="s">
        <v>30</v>
      </c>
      <c r="C8" s="98">
        <v>434</v>
      </c>
      <c r="D8" s="99">
        <v>2072</v>
      </c>
      <c r="E8" s="99">
        <v>5988</v>
      </c>
      <c r="F8" s="100">
        <v>11052</v>
      </c>
      <c r="G8" s="48"/>
    </row>
    <row r="9" spans="1:7" ht="15" thickBot="1" x14ac:dyDescent="0.4">
      <c r="A9" s="321"/>
      <c r="B9" s="48" t="s">
        <v>31</v>
      </c>
      <c r="C9" s="98">
        <v>6913</v>
      </c>
      <c r="D9" s="99">
        <v>13531</v>
      </c>
      <c r="E9" s="99">
        <v>17449</v>
      </c>
      <c r="F9" s="100">
        <v>19986</v>
      </c>
      <c r="G9" s="48"/>
    </row>
    <row r="10" spans="1:7" ht="15" thickBot="1" x14ac:dyDescent="0.4">
      <c r="A10" s="321"/>
      <c r="B10" s="48" t="s">
        <v>32</v>
      </c>
      <c r="C10" s="106">
        <v>0</v>
      </c>
      <c r="D10" s="109">
        <v>0</v>
      </c>
      <c r="E10" s="109">
        <v>0</v>
      </c>
      <c r="F10" s="110">
        <v>0</v>
      </c>
      <c r="G10" s="48"/>
    </row>
    <row r="11" spans="1:7" ht="15" thickBot="1" x14ac:dyDescent="0.4">
      <c r="A11" s="321"/>
      <c r="B11" s="48" t="s">
        <v>34</v>
      </c>
      <c r="C11" s="98">
        <v>281.60000000000002</v>
      </c>
      <c r="D11" s="99">
        <v>321</v>
      </c>
      <c r="E11" s="99">
        <v>309</v>
      </c>
      <c r="F11" s="100">
        <v>292</v>
      </c>
      <c r="G11" s="48"/>
    </row>
    <row r="12" spans="1:7" ht="15" thickBot="1" x14ac:dyDescent="0.4">
      <c r="A12" s="321"/>
      <c r="B12" s="48" t="s">
        <v>36</v>
      </c>
      <c r="C12" s="98">
        <v>259.85000000000002</v>
      </c>
      <c r="D12" s="99">
        <v>258.27</v>
      </c>
      <c r="E12" s="99">
        <v>247.12</v>
      </c>
      <c r="F12" s="100">
        <v>75</v>
      </c>
      <c r="G12" s="48"/>
    </row>
    <row r="13" spans="1:7" ht="15" thickBot="1" x14ac:dyDescent="0.4">
      <c r="A13" s="321"/>
      <c r="B13" s="48" t="s">
        <v>38</v>
      </c>
      <c r="C13" s="98">
        <v>207.9</v>
      </c>
      <c r="D13" s="99">
        <v>692.2</v>
      </c>
      <c r="E13" s="99">
        <v>1399.2</v>
      </c>
      <c r="F13" s="100">
        <v>2333.48</v>
      </c>
      <c r="G13" s="48"/>
    </row>
    <row r="14" spans="1:7" ht="15" thickBot="1" x14ac:dyDescent="0.4">
      <c r="A14" s="321"/>
      <c r="B14" s="48" t="s">
        <v>40</v>
      </c>
      <c r="C14" s="98">
        <v>104</v>
      </c>
      <c r="D14" s="99">
        <v>346</v>
      </c>
      <c r="E14" s="99">
        <v>700</v>
      </c>
      <c r="F14" s="100">
        <v>1166</v>
      </c>
      <c r="G14" s="48"/>
    </row>
    <row r="15" spans="1:7" ht="15" thickBot="1" x14ac:dyDescent="0.4">
      <c r="A15" s="321"/>
      <c r="B15" s="48" t="s">
        <v>41</v>
      </c>
      <c r="C15" s="98">
        <v>752.6</v>
      </c>
      <c r="D15" s="99">
        <v>3308</v>
      </c>
      <c r="E15" s="99">
        <v>6040</v>
      </c>
      <c r="F15" s="100">
        <v>7634</v>
      </c>
      <c r="G15" s="48"/>
    </row>
    <row r="16" spans="1:7" ht="15" thickBot="1" x14ac:dyDescent="0.4">
      <c r="A16" s="321"/>
      <c r="B16" s="48" t="s">
        <v>43</v>
      </c>
      <c r="C16" s="98">
        <v>2109</v>
      </c>
      <c r="D16" s="99">
        <v>1982</v>
      </c>
      <c r="E16" s="99">
        <v>1922</v>
      </c>
      <c r="F16" s="100">
        <v>1801</v>
      </c>
      <c r="G16" s="48"/>
    </row>
    <row r="17" spans="1:7" ht="15" thickBot="1" x14ac:dyDescent="0.4">
      <c r="A17" s="321"/>
      <c r="B17" s="48" t="s">
        <v>45</v>
      </c>
      <c r="C17" s="106">
        <v>0</v>
      </c>
      <c r="D17" s="99">
        <v>555</v>
      </c>
      <c r="E17" s="99">
        <v>1110</v>
      </c>
      <c r="F17" s="100">
        <v>1630</v>
      </c>
      <c r="G17" s="48"/>
    </row>
    <row r="18" spans="1:7" ht="15" thickBot="1" x14ac:dyDescent="0.4">
      <c r="A18" s="321"/>
      <c r="B18" s="48" t="s">
        <v>47</v>
      </c>
      <c r="C18" s="106">
        <v>0</v>
      </c>
      <c r="D18" s="99">
        <v>100</v>
      </c>
      <c r="E18" s="99">
        <v>1670</v>
      </c>
      <c r="F18" s="100">
        <v>3700</v>
      </c>
      <c r="G18" s="48"/>
    </row>
    <row r="19" spans="1:7" ht="15" thickBot="1" x14ac:dyDescent="0.4">
      <c r="A19" s="321"/>
      <c r="B19" s="48" t="s">
        <v>49</v>
      </c>
      <c r="C19" s="98">
        <v>135.1</v>
      </c>
      <c r="D19" s="99">
        <v>750</v>
      </c>
      <c r="E19" s="99">
        <v>1450</v>
      </c>
      <c r="F19" s="100">
        <v>2450</v>
      </c>
      <c r="G19" s="48"/>
    </row>
    <row r="20" spans="1:7" ht="15" thickBot="1" x14ac:dyDescent="0.4">
      <c r="A20" s="321"/>
      <c r="B20" s="48" t="s">
        <v>50</v>
      </c>
      <c r="C20" s="98">
        <v>4</v>
      </c>
      <c r="D20" s="99">
        <v>2400</v>
      </c>
      <c r="E20" s="99">
        <v>3200</v>
      </c>
      <c r="F20" s="100">
        <v>4860</v>
      </c>
      <c r="G20" s="128"/>
    </row>
    <row r="21" spans="1:7" ht="15" thickBot="1" x14ac:dyDescent="0.4">
      <c r="A21" s="322"/>
      <c r="B21" s="42" t="s">
        <v>51</v>
      </c>
      <c r="C21" s="106">
        <v>0</v>
      </c>
      <c r="D21" s="112">
        <v>0</v>
      </c>
      <c r="E21" s="112">
        <v>0</v>
      </c>
      <c r="F21" s="113">
        <v>0</v>
      </c>
      <c r="G21" s="42"/>
    </row>
    <row r="22" spans="1:7" x14ac:dyDescent="0.35">
      <c r="A22" s="318" t="s">
        <v>87</v>
      </c>
      <c r="B22" s="49" t="s">
        <v>29</v>
      </c>
      <c r="C22" s="75">
        <v>170</v>
      </c>
      <c r="D22" s="104">
        <v>314.7</v>
      </c>
      <c r="E22" s="104">
        <v>460.8</v>
      </c>
      <c r="F22" s="105">
        <v>698.2</v>
      </c>
      <c r="G22" s="49"/>
    </row>
    <row r="23" spans="1:7" x14ac:dyDescent="0.35">
      <c r="A23" s="319"/>
      <c r="B23" s="50" t="s">
        <v>30</v>
      </c>
      <c r="C23" s="77">
        <v>30.9</v>
      </c>
      <c r="D23" s="99">
        <v>30.9</v>
      </c>
      <c r="E23" s="99">
        <v>40.9</v>
      </c>
      <c r="F23" s="100">
        <v>80.900000000000006</v>
      </c>
      <c r="G23" s="50"/>
    </row>
    <row r="24" spans="1:7" x14ac:dyDescent="0.35">
      <c r="A24" s="319"/>
      <c r="B24" s="50" t="s">
        <v>31</v>
      </c>
      <c r="C24" s="77">
        <v>27.9</v>
      </c>
      <c r="D24" s="99">
        <v>38.1</v>
      </c>
      <c r="E24" s="99">
        <v>41.3</v>
      </c>
      <c r="F24" s="100">
        <v>50.6</v>
      </c>
      <c r="G24" s="50"/>
    </row>
    <row r="25" spans="1:7" x14ac:dyDescent="0.35">
      <c r="A25" s="319"/>
      <c r="B25" s="50" t="s">
        <v>32</v>
      </c>
      <c r="C25" s="125">
        <v>0</v>
      </c>
      <c r="D25" s="109">
        <v>0</v>
      </c>
      <c r="E25" s="109">
        <v>0</v>
      </c>
      <c r="F25" s="110">
        <v>0</v>
      </c>
      <c r="G25" s="50"/>
    </row>
    <row r="26" spans="1:7" x14ac:dyDescent="0.35">
      <c r="A26" s="319"/>
      <c r="B26" s="50" t="s">
        <v>34</v>
      </c>
      <c r="C26" s="77">
        <v>21.4</v>
      </c>
      <c r="D26" s="99">
        <v>18.5</v>
      </c>
      <c r="E26" s="99">
        <v>12.5</v>
      </c>
      <c r="F26" s="100">
        <v>10.7</v>
      </c>
      <c r="G26" s="50"/>
    </row>
    <row r="27" spans="1:7" x14ac:dyDescent="0.35">
      <c r="A27" s="319"/>
      <c r="B27" s="50" t="s">
        <v>36</v>
      </c>
      <c r="C27" s="77">
        <v>178.4</v>
      </c>
      <c r="D27" s="99">
        <v>178.4</v>
      </c>
      <c r="E27" s="99">
        <v>178.4</v>
      </c>
      <c r="F27" s="100">
        <v>178.4</v>
      </c>
      <c r="G27" s="50"/>
    </row>
    <row r="28" spans="1:7" x14ac:dyDescent="0.35">
      <c r="A28" s="319"/>
      <c r="B28" s="50" t="s">
        <v>38</v>
      </c>
      <c r="C28" s="77">
        <v>38.6</v>
      </c>
      <c r="D28" s="99">
        <v>77.8</v>
      </c>
      <c r="E28" s="99">
        <v>192.3</v>
      </c>
      <c r="F28" s="100">
        <v>845.7</v>
      </c>
      <c r="G28" s="50"/>
    </row>
    <row r="29" spans="1:7" x14ac:dyDescent="0.35">
      <c r="A29" s="319"/>
      <c r="B29" s="50" t="s">
        <v>40</v>
      </c>
      <c r="C29" s="77">
        <v>20</v>
      </c>
      <c r="D29" s="99">
        <v>20</v>
      </c>
      <c r="E29" s="99">
        <v>20</v>
      </c>
      <c r="F29" s="100">
        <v>20</v>
      </c>
      <c r="G29" s="50"/>
    </row>
    <row r="30" spans="1:7" x14ac:dyDescent="0.35">
      <c r="A30" s="319"/>
      <c r="B30" s="50" t="s">
        <v>41</v>
      </c>
      <c r="C30" s="77">
        <v>36.799999999999997</v>
      </c>
      <c r="D30" s="99">
        <v>100.7</v>
      </c>
      <c r="E30" s="99">
        <v>227.8</v>
      </c>
      <c r="F30" s="100">
        <v>589.70000000000005</v>
      </c>
      <c r="G30" s="50"/>
    </row>
    <row r="31" spans="1:7" x14ac:dyDescent="0.35">
      <c r="A31" s="319"/>
      <c r="B31" s="50" t="s">
        <v>43</v>
      </c>
      <c r="C31" s="77">
        <v>283</v>
      </c>
      <c r="D31" s="99">
        <v>283</v>
      </c>
      <c r="E31" s="99">
        <v>283</v>
      </c>
      <c r="F31" s="100">
        <v>283</v>
      </c>
      <c r="G31" s="50"/>
    </row>
    <row r="32" spans="1:7" x14ac:dyDescent="0.35">
      <c r="A32" s="319"/>
      <c r="B32" s="50" t="s">
        <v>45</v>
      </c>
      <c r="C32" s="125">
        <v>0</v>
      </c>
      <c r="D32" s="109">
        <v>0</v>
      </c>
      <c r="E32" s="109">
        <v>0</v>
      </c>
      <c r="F32" s="110">
        <v>0</v>
      </c>
      <c r="G32" s="50"/>
    </row>
    <row r="33" spans="1:7" x14ac:dyDescent="0.35">
      <c r="A33" s="319"/>
      <c r="B33" s="50" t="s">
        <v>47</v>
      </c>
      <c r="C33" s="125">
        <v>0</v>
      </c>
      <c r="D33" s="99">
        <v>1.3</v>
      </c>
      <c r="E33" s="99">
        <v>2.6</v>
      </c>
      <c r="F33" s="100">
        <v>4</v>
      </c>
      <c r="G33" s="50"/>
    </row>
    <row r="34" spans="1:7" x14ac:dyDescent="0.35">
      <c r="A34" s="319"/>
      <c r="B34" s="50" t="s">
        <v>49</v>
      </c>
      <c r="C34" s="77">
        <v>40</v>
      </c>
      <c r="D34" s="99">
        <v>110</v>
      </c>
      <c r="E34" s="99">
        <v>171.8</v>
      </c>
      <c r="F34" s="100">
        <v>270.60000000000002</v>
      </c>
      <c r="G34" s="50"/>
    </row>
    <row r="35" spans="1:7" x14ac:dyDescent="0.35">
      <c r="A35" s="319"/>
      <c r="B35" s="50" t="s">
        <v>50</v>
      </c>
      <c r="C35" s="77">
        <v>7.5</v>
      </c>
      <c r="D35" s="99">
        <v>174</v>
      </c>
      <c r="E35" s="99">
        <v>184</v>
      </c>
      <c r="F35" s="100">
        <v>224</v>
      </c>
      <c r="G35" s="50"/>
    </row>
    <row r="36" spans="1:7" ht="15" thickBot="1" x14ac:dyDescent="0.4">
      <c r="A36" s="320"/>
      <c r="B36" s="36" t="s">
        <v>51</v>
      </c>
      <c r="C36" s="126">
        <v>0</v>
      </c>
      <c r="D36" s="112">
        <v>0</v>
      </c>
      <c r="E36" s="112">
        <v>0</v>
      </c>
      <c r="F36" s="113">
        <v>0</v>
      </c>
      <c r="G36" s="36"/>
    </row>
    <row r="37" spans="1:7" ht="15" thickBot="1" x14ac:dyDescent="0.4">
      <c r="A37" s="332" t="s">
        <v>88</v>
      </c>
      <c r="B37" s="51" t="s">
        <v>29</v>
      </c>
      <c r="C37" s="103">
        <v>86.67</v>
      </c>
      <c r="D37" s="96">
        <v>238.15</v>
      </c>
      <c r="E37" s="96">
        <v>362.04</v>
      </c>
      <c r="F37" s="97">
        <v>490.19</v>
      </c>
      <c r="G37" s="52"/>
    </row>
    <row r="38" spans="1:7" ht="15" thickBot="1" x14ac:dyDescent="0.4">
      <c r="A38" s="321"/>
      <c r="B38" s="48" t="s">
        <v>30</v>
      </c>
      <c r="C38" s="106">
        <v>0</v>
      </c>
      <c r="D38" s="99">
        <v>73.06</v>
      </c>
      <c r="E38" s="99">
        <v>105.16</v>
      </c>
      <c r="F38" s="100">
        <v>113.16</v>
      </c>
      <c r="G38" s="48"/>
    </row>
    <row r="39" spans="1:7" ht="15" thickBot="1" x14ac:dyDescent="0.4">
      <c r="A39" s="321"/>
      <c r="B39" s="48" t="s">
        <v>31</v>
      </c>
      <c r="C39" s="98">
        <v>3.1</v>
      </c>
      <c r="D39" s="109">
        <v>0</v>
      </c>
      <c r="E39" s="109">
        <v>0</v>
      </c>
      <c r="F39" s="110">
        <v>0</v>
      </c>
      <c r="G39" s="48"/>
    </row>
    <row r="40" spans="1:7" ht="15" thickBot="1" x14ac:dyDescent="0.4">
      <c r="A40" s="321"/>
      <c r="B40" s="48" t="s">
        <v>32</v>
      </c>
      <c r="C40" s="106">
        <v>0</v>
      </c>
      <c r="D40" s="109">
        <v>0</v>
      </c>
      <c r="E40" s="109">
        <v>0</v>
      </c>
      <c r="F40" s="110">
        <v>0</v>
      </c>
      <c r="G40" s="48"/>
    </row>
    <row r="41" spans="1:7" ht="15" thickBot="1" x14ac:dyDescent="0.4">
      <c r="A41" s="321"/>
      <c r="B41" s="48" t="s">
        <v>34</v>
      </c>
      <c r="C41" s="98">
        <v>26.21</v>
      </c>
      <c r="D41" s="99">
        <v>26.21</v>
      </c>
      <c r="E41" s="99">
        <v>26.21</v>
      </c>
      <c r="F41" s="100">
        <v>46.83</v>
      </c>
      <c r="G41" s="48"/>
    </row>
    <row r="42" spans="1:7" ht="15" thickBot="1" x14ac:dyDescent="0.4">
      <c r="A42" s="321"/>
      <c r="B42" s="48" t="s">
        <v>36</v>
      </c>
      <c r="C42" s="98">
        <v>189.12</v>
      </c>
      <c r="D42" s="99">
        <v>189.12</v>
      </c>
      <c r="E42" s="99">
        <v>164.12</v>
      </c>
      <c r="F42" s="100">
        <v>48.46</v>
      </c>
      <c r="G42" s="48"/>
    </row>
    <row r="43" spans="1:7" ht="15" thickBot="1" x14ac:dyDescent="0.4">
      <c r="A43" s="321"/>
      <c r="B43" s="48" t="s">
        <v>38</v>
      </c>
      <c r="C43" s="98">
        <v>5.85</v>
      </c>
      <c r="D43" s="99">
        <v>61.63</v>
      </c>
      <c r="E43" s="99">
        <v>122.65</v>
      </c>
      <c r="F43" s="100">
        <v>160.31</v>
      </c>
      <c r="G43" s="48"/>
    </row>
    <row r="44" spans="1:7" ht="15" thickBot="1" x14ac:dyDescent="0.4">
      <c r="A44" s="321"/>
      <c r="B44" s="48" t="s">
        <v>40</v>
      </c>
      <c r="C44" s="106">
        <v>0</v>
      </c>
      <c r="D44" s="99">
        <v>49.8</v>
      </c>
      <c r="E44" s="99">
        <v>85.4</v>
      </c>
      <c r="F44" s="100">
        <v>91.4</v>
      </c>
      <c r="G44" s="48"/>
    </row>
    <row r="45" spans="1:7" ht="15" thickBot="1" x14ac:dyDescent="0.4">
      <c r="A45" s="321"/>
      <c r="B45" s="48" t="s">
        <v>41</v>
      </c>
      <c r="C45" s="98">
        <v>54.95</v>
      </c>
      <c r="D45" s="99">
        <v>397.73</v>
      </c>
      <c r="E45" s="99">
        <v>644.49</v>
      </c>
      <c r="F45" s="100">
        <v>946.67</v>
      </c>
      <c r="G45" s="48"/>
    </row>
    <row r="46" spans="1:7" ht="15" thickBot="1" x14ac:dyDescent="0.4">
      <c r="A46" s="321"/>
      <c r="B46" s="48" t="s">
        <v>43</v>
      </c>
      <c r="C46" s="98">
        <v>182.5</v>
      </c>
      <c r="D46" s="99">
        <v>189.09</v>
      </c>
      <c r="E46" s="99">
        <v>196.82</v>
      </c>
      <c r="F46" s="100">
        <v>216.88</v>
      </c>
      <c r="G46" s="48"/>
    </row>
    <row r="47" spans="1:7" ht="15" thickBot="1" x14ac:dyDescent="0.4">
      <c r="A47" s="321"/>
      <c r="B47" s="48" t="s">
        <v>45</v>
      </c>
      <c r="C47" s="98">
        <v>12</v>
      </c>
      <c r="D47" s="99">
        <v>12.5</v>
      </c>
      <c r="E47" s="99">
        <v>12.5</v>
      </c>
      <c r="F47" s="100">
        <v>12.5</v>
      </c>
      <c r="G47" s="48"/>
    </row>
    <row r="48" spans="1:7" ht="15" thickBot="1" x14ac:dyDescent="0.4">
      <c r="A48" s="321"/>
      <c r="B48" s="48" t="s">
        <v>47</v>
      </c>
      <c r="C48" s="98">
        <v>2.2000000000000002</v>
      </c>
      <c r="D48" s="99">
        <v>2.2000000000000002</v>
      </c>
      <c r="E48" s="99">
        <v>2.2000000000000002</v>
      </c>
      <c r="F48" s="100">
        <v>2.2000000000000002</v>
      </c>
      <c r="G48" s="48"/>
    </row>
    <row r="49" spans="1:7" ht="15" thickBot="1" x14ac:dyDescent="0.4">
      <c r="A49" s="321"/>
      <c r="B49" s="48" t="s">
        <v>49</v>
      </c>
      <c r="C49" s="98">
        <v>14.41</v>
      </c>
      <c r="D49" s="99">
        <v>78.14</v>
      </c>
      <c r="E49" s="99">
        <v>152.74</v>
      </c>
      <c r="F49" s="100">
        <v>218.29</v>
      </c>
      <c r="G49" s="48"/>
    </row>
    <row r="50" spans="1:7" ht="15" thickBot="1" x14ac:dyDescent="0.4">
      <c r="A50" s="321"/>
      <c r="B50" s="48" t="s">
        <v>50</v>
      </c>
      <c r="C50" s="106">
        <v>0</v>
      </c>
      <c r="D50" s="99">
        <v>59.55</v>
      </c>
      <c r="E50" s="99">
        <v>69.55</v>
      </c>
      <c r="F50" s="100">
        <v>94.55</v>
      </c>
      <c r="G50" s="128"/>
    </row>
    <row r="51" spans="1:7" ht="15" thickBot="1" x14ac:dyDescent="0.4">
      <c r="A51" s="322"/>
      <c r="B51" s="42" t="s">
        <v>51</v>
      </c>
      <c r="C51" s="106">
        <v>0</v>
      </c>
      <c r="D51" s="112">
        <v>0</v>
      </c>
      <c r="E51" s="112">
        <v>0</v>
      </c>
      <c r="F51" s="113">
        <v>0</v>
      </c>
      <c r="G51" s="42"/>
    </row>
    <row r="52" spans="1:7" x14ac:dyDescent="0.35">
      <c r="A52" s="318" t="s">
        <v>89</v>
      </c>
      <c r="B52" s="49" t="s">
        <v>29</v>
      </c>
      <c r="C52" s="75">
        <v>162</v>
      </c>
      <c r="D52" s="104">
        <v>232</v>
      </c>
      <c r="E52" s="104">
        <v>333</v>
      </c>
      <c r="F52" s="105">
        <v>687</v>
      </c>
      <c r="G52" s="49"/>
    </row>
    <row r="53" spans="1:7" x14ac:dyDescent="0.35">
      <c r="A53" s="319"/>
      <c r="B53" s="50" t="s">
        <v>30</v>
      </c>
      <c r="C53" s="77">
        <v>77</v>
      </c>
      <c r="D53" s="99">
        <v>124</v>
      </c>
      <c r="E53" s="99">
        <v>199</v>
      </c>
      <c r="F53" s="100">
        <v>516</v>
      </c>
      <c r="G53" s="50"/>
    </row>
    <row r="54" spans="1:7" x14ac:dyDescent="0.35">
      <c r="A54" s="319"/>
      <c r="B54" s="50" t="s">
        <v>31</v>
      </c>
      <c r="C54" s="77">
        <v>175</v>
      </c>
      <c r="D54" s="99">
        <v>248</v>
      </c>
      <c r="E54" s="99">
        <v>332</v>
      </c>
      <c r="F54" s="100">
        <v>594</v>
      </c>
      <c r="G54" s="50"/>
    </row>
    <row r="55" spans="1:7" x14ac:dyDescent="0.35">
      <c r="A55" s="319"/>
      <c r="B55" s="50" t="s">
        <v>32</v>
      </c>
      <c r="C55" s="125">
        <v>0</v>
      </c>
      <c r="D55" s="109">
        <v>0</v>
      </c>
      <c r="E55" s="109">
        <v>0</v>
      </c>
      <c r="F55" s="110">
        <v>0</v>
      </c>
      <c r="G55" s="50"/>
    </row>
    <row r="56" spans="1:7" x14ac:dyDescent="0.35">
      <c r="A56" s="319"/>
      <c r="B56" s="50" t="s">
        <v>34</v>
      </c>
      <c r="C56" s="77">
        <v>103</v>
      </c>
      <c r="D56" s="99">
        <v>165</v>
      </c>
      <c r="E56" s="99">
        <v>181</v>
      </c>
      <c r="F56" s="100">
        <v>190</v>
      </c>
      <c r="G56" s="50"/>
    </row>
    <row r="57" spans="1:7" x14ac:dyDescent="0.35">
      <c r="A57" s="319"/>
      <c r="B57" s="50" t="s">
        <v>36</v>
      </c>
      <c r="C57" s="125">
        <v>0</v>
      </c>
      <c r="D57" s="109">
        <v>0</v>
      </c>
      <c r="E57" s="109">
        <v>0</v>
      </c>
      <c r="F57" s="110">
        <v>0</v>
      </c>
      <c r="G57" s="50"/>
    </row>
    <row r="58" spans="1:7" x14ac:dyDescent="0.35">
      <c r="A58" s="319"/>
      <c r="B58" s="50" t="s">
        <v>38</v>
      </c>
      <c r="C58" s="77">
        <v>31</v>
      </c>
      <c r="D58" s="99">
        <v>69</v>
      </c>
      <c r="E58" s="99">
        <v>121</v>
      </c>
      <c r="F58" s="100">
        <v>173</v>
      </c>
      <c r="G58" s="50"/>
    </row>
    <row r="59" spans="1:7" ht="43" customHeight="1" x14ac:dyDescent="0.35">
      <c r="A59" s="319"/>
      <c r="B59" s="50" t="s">
        <v>40</v>
      </c>
      <c r="C59" s="125">
        <v>0</v>
      </c>
      <c r="D59" s="99">
        <v>1</v>
      </c>
      <c r="E59" s="99">
        <v>13</v>
      </c>
      <c r="F59" s="100">
        <v>15</v>
      </c>
      <c r="G59" s="50"/>
    </row>
    <row r="60" spans="1:7" x14ac:dyDescent="0.35">
      <c r="A60" s="319"/>
      <c r="B60" s="50" t="s">
        <v>41</v>
      </c>
      <c r="C60" s="77">
        <v>45</v>
      </c>
      <c r="D60" s="99">
        <v>858</v>
      </c>
      <c r="E60" s="99">
        <v>1381</v>
      </c>
      <c r="F60" s="100">
        <v>1996</v>
      </c>
      <c r="G60" s="50"/>
    </row>
    <row r="61" spans="1:7" x14ac:dyDescent="0.35">
      <c r="A61" s="319"/>
      <c r="B61" s="50" t="s">
        <v>43</v>
      </c>
      <c r="C61" s="77">
        <v>308</v>
      </c>
      <c r="D61" s="99">
        <v>349</v>
      </c>
      <c r="E61" s="99">
        <v>387</v>
      </c>
      <c r="F61" s="100">
        <v>477</v>
      </c>
      <c r="G61" s="50"/>
    </row>
    <row r="62" spans="1:7" x14ac:dyDescent="0.35">
      <c r="A62" s="319"/>
      <c r="B62" s="50" t="s">
        <v>45</v>
      </c>
      <c r="C62" s="125">
        <v>0</v>
      </c>
      <c r="D62" s="99">
        <v>12</v>
      </c>
      <c r="E62" s="99">
        <v>24</v>
      </c>
      <c r="F62" s="100">
        <v>44</v>
      </c>
      <c r="G62" s="50"/>
    </row>
    <row r="63" spans="1:7" x14ac:dyDescent="0.35">
      <c r="A63" s="319"/>
      <c r="B63" s="50" t="s">
        <v>47</v>
      </c>
      <c r="C63" s="125">
        <v>0</v>
      </c>
      <c r="D63" s="99">
        <v>11</v>
      </c>
      <c r="E63" s="99">
        <v>36</v>
      </c>
      <c r="F63" s="100">
        <v>52</v>
      </c>
      <c r="G63" s="50"/>
    </row>
    <row r="64" spans="1:7" x14ac:dyDescent="0.35">
      <c r="A64" s="319"/>
      <c r="B64" s="50" t="s">
        <v>49</v>
      </c>
      <c r="C64" s="77">
        <v>39</v>
      </c>
      <c r="D64" s="99">
        <v>244</v>
      </c>
      <c r="E64" s="99">
        <v>482</v>
      </c>
      <c r="F64" s="100">
        <v>534</v>
      </c>
      <c r="G64" s="50"/>
    </row>
    <row r="65" spans="1:7" x14ac:dyDescent="0.35">
      <c r="A65" s="319"/>
      <c r="B65" s="50" t="s">
        <v>50</v>
      </c>
      <c r="C65" s="125">
        <v>0</v>
      </c>
      <c r="D65" s="99">
        <v>64</v>
      </c>
      <c r="E65" s="99">
        <v>111</v>
      </c>
      <c r="F65" s="100">
        <v>152</v>
      </c>
      <c r="G65" s="50"/>
    </row>
    <row r="66" spans="1:7" ht="15" thickBot="1" x14ac:dyDescent="0.4">
      <c r="A66" s="320"/>
      <c r="B66" s="36" t="s">
        <v>51</v>
      </c>
      <c r="C66" s="126">
        <v>0</v>
      </c>
      <c r="D66" s="112">
        <v>0</v>
      </c>
      <c r="E66" s="112">
        <v>8</v>
      </c>
      <c r="F66" s="113">
        <v>12</v>
      </c>
      <c r="G66" s="36"/>
    </row>
    <row r="67" spans="1:7" ht="15" thickBot="1" x14ac:dyDescent="0.4">
      <c r="A67" s="332" t="s">
        <v>90</v>
      </c>
      <c r="B67" s="51" t="s">
        <v>29</v>
      </c>
      <c r="C67" s="285">
        <v>1703.23</v>
      </c>
      <c r="D67" s="287">
        <v>2340.0162089999999</v>
      </c>
      <c r="E67" s="287">
        <v>4162.8099999999995</v>
      </c>
      <c r="F67" s="289">
        <v>5517.5</v>
      </c>
      <c r="G67" s="52"/>
    </row>
    <row r="68" spans="1:7" ht="15" thickBot="1" x14ac:dyDescent="0.4">
      <c r="A68" s="321"/>
      <c r="B68" s="48" t="s">
        <v>30</v>
      </c>
      <c r="C68" s="283">
        <v>383.96</v>
      </c>
      <c r="D68" s="282">
        <v>653.53</v>
      </c>
      <c r="E68" s="282">
        <v>1339.48</v>
      </c>
      <c r="F68" s="286">
        <v>2223</v>
      </c>
      <c r="G68" s="298"/>
    </row>
    <row r="69" spans="1:7" ht="15" thickBot="1" x14ac:dyDescent="0.4">
      <c r="A69" s="321"/>
      <c r="B69" s="48" t="s">
        <v>31</v>
      </c>
      <c r="C69" s="283">
        <v>854</v>
      </c>
      <c r="D69" s="282">
        <v>1237.24</v>
      </c>
      <c r="E69" s="282">
        <v>2198.98</v>
      </c>
      <c r="F69" s="286">
        <v>2540.9</v>
      </c>
      <c r="G69" s="298"/>
    </row>
    <row r="70" spans="1:7" ht="15" thickBot="1" x14ac:dyDescent="0.4">
      <c r="A70" s="321"/>
      <c r="B70" s="48" t="s">
        <v>32</v>
      </c>
      <c r="C70" s="284">
        <v>0</v>
      </c>
      <c r="D70" s="294">
        <v>0</v>
      </c>
      <c r="E70" s="294">
        <v>0</v>
      </c>
      <c r="F70" s="295">
        <v>0</v>
      </c>
      <c r="G70" s="298"/>
    </row>
    <row r="71" spans="1:7" ht="15" thickBot="1" x14ac:dyDescent="0.4">
      <c r="A71" s="321"/>
      <c r="B71" s="48" t="s">
        <v>34</v>
      </c>
      <c r="C71" s="283">
        <v>156</v>
      </c>
      <c r="D71" s="282">
        <v>152.71</v>
      </c>
      <c r="E71" s="282">
        <v>101.07</v>
      </c>
      <c r="F71" s="286">
        <v>85.240000000000009</v>
      </c>
      <c r="G71" s="298"/>
    </row>
    <row r="72" spans="1:7" ht="15" thickBot="1" x14ac:dyDescent="0.4">
      <c r="A72" s="321"/>
      <c r="B72" s="48" t="s">
        <v>36</v>
      </c>
      <c r="C72" s="283">
        <v>76</v>
      </c>
      <c r="D72" s="282">
        <v>73.819999999999993</v>
      </c>
      <c r="E72" s="282">
        <v>61.66</v>
      </c>
      <c r="F72" s="286">
        <v>47.31</v>
      </c>
      <c r="G72" s="298"/>
    </row>
    <row r="73" spans="1:7" ht="15" thickBot="1" x14ac:dyDescent="0.4">
      <c r="A73" s="321"/>
      <c r="B73" s="48" t="s">
        <v>38</v>
      </c>
      <c r="C73" s="283">
        <v>269.41000000000003</v>
      </c>
      <c r="D73" s="282">
        <v>683.57</v>
      </c>
      <c r="E73" s="282">
        <v>1086.08</v>
      </c>
      <c r="F73" s="286">
        <v>1907.39</v>
      </c>
      <c r="G73" s="298"/>
    </row>
    <row r="74" spans="1:7" ht="15" thickBot="1" x14ac:dyDescent="0.4">
      <c r="A74" s="321"/>
      <c r="B74" s="48" t="s">
        <v>40</v>
      </c>
      <c r="C74" s="283">
        <v>19.43</v>
      </c>
      <c r="D74" s="282">
        <v>40.35</v>
      </c>
      <c r="E74" s="282">
        <v>203.61</v>
      </c>
      <c r="F74" s="286">
        <v>463.66</v>
      </c>
      <c r="G74" s="298"/>
    </row>
    <row r="75" spans="1:7" ht="15" thickBot="1" x14ac:dyDescent="0.4">
      <c r="A75" s="321"/>
      <c r="B75" s="48" t="s">
        <v>41</v>
      </c>
      <c r="C75" s="283">
        <v>19.66</v>
      </c>
      <c r="D75" s="282">
        <v>4669.5600000000004</v>
      </c>
      <c r="E75" s="282">
        <v>7772.18</v>
      </c>
      <c r="F75" s="286">
        <v>11830.18</v>
      </c>
      <c r="G75" s="298"/>
    </row>
    <row r="76" spans="1:7" ht="15" thickBot="1" x14ac:dyDescent="0.4">
      <c r="A76" s="321"/>
      <c r="B76" s="48" t="s">
        <v>43</v>
      </c>
      <c r="C76" s="283">
        <v>1520</v>
      </c>
      <c r="D76" s="282">
        <v>1428.3</v>
      </c>
      <c r="E76" s="282">
        <v>1385</v>
      </c>
      <c r="F76" s="286">
        <v>1298.07</v>
      </c>
      <c r="G76" s="298"/>
    </row>
    <row r="77" spans="1:7" ht="15" thickBot="1" x14ac:dyDescent="0.4">
      <c r="A77" s="321"/>
      <c r="B77" s="48" t="s">
        <v>45</v>
      </c>
      <c r="C77" s="283">
        <v>40</v>
      </c>
      <c r="D77" s="282">
        <v>350.7</v>
      </c>
      <c r="E77" s="282">
        <v>351.5</v>
      </c>
      <c r="F77" s="286">
        <v>352</v>
      </c>
      <c r="G77" s="298"/>
    </row>
    <row r="78" spans="1:7" ht="15" thickBot="1" x14ac:dyDescent="0.4">
      <c r="A78" s="321"/>
      <c r="B78" s="48" t="s">
        <v>47</v>
      </c>
      <c r="C78" s="284">
        <v>0</v>
      </c>
      <c r="D78" s="294">
        <v>0</v>
      </c>
      <c r="E78" s="294">
        <v>0</v>
      </c>
      <c r="F78" s="286">
        <v>20</v>
      </c>
      <c r="G78" s="298"/>
    </row>
    <row r="79" spans="1:7" ht="15" thickBot="1" x14ac:dyDescent="0.4">
      <c r="A79" s="321"/>
      <c r="B79" s="48" t="s">
        <v>49</v>
      </c>
      <c r="C79" s="283">
        <v>408.29</v>
      </c>
      <c r="D79" s="282">
        <v>658.82</v>
      </c>
      <c r="E79" s="282">
        <v>1557.44</v>
      </c>
      <c r="F79" s="286">
        <v>2156.4499999999998</v>
      </c>
      <c r="G79" s="298"/>
    </row>
    <row r="80" spans="1:7" ht="15" thickBot="1" x14ac:dyDescent="0.4">
      <c r="A80" s="321"/>
      <c r="B80" s="48" t="s">
        <v>50</v>
      </c>
      <c r="C80" s="283">
        <v>28</v>
      </c>
      <c r="D80" s="282">
        <v>210.7</v>
      </c>
      <c r="E80" s="282">
        <v>371.65999999999997</v>
      </c>
      <c r="F80" s="286">
        <v>666.32999999999993</v>
      </c>
      <c r="G80" s="298"/>
    </row>
    <row r="81" spans="1:7" ht="15" thickBot="1" x14ac:dyDescent="0.4">
      <c r="A81" s="322"/>
      <c r="B81" s="42" t="s">
        <v>51</v>
      </c>
      <c r="C81" s="284">
        <v>0</v>
      </c>
      <c r="D81" s="288">
        <v>0</v>
      </c>
      <c r="E81" s="288">
        <v>0</v>
      </c>
      <c r="F81" s="290">
        <v>0</v>
      </c>
      <c r="G81" s="299"/>
    </row>
    <row r="82" spans="1:7" x14ac:dyDescent="0.35">
      <c r="A82" s="318" t="s">
        <v>91</v>
      </c>
      <c r="B82" s="49" t="s">
        <v>29</v>
      </c>
      <c r="C82" s="292">
        <v>133.70000000000002</v>
      </c>
      <c r="D82" s="287">
        <v>297.10000000000002</v>
      </c>
      <c r="E82" s="287">
        <v>417</v>
      </c>
      <c r="F82" s="289">
        <v>537.5</v>
      </c>
      <c r="G82" s="49"/>
    </row>
    <row r="83" spans="1:7" x14ac:dyDescent="0.35">
      <c r="A83" s="319"/>
      <c r="B83" s="50" t="s">
        <v>30</v>
      </c>
      <c r="C83" s="291">
        <v>7.2</v>
      </c>
      <c r="D83" s="282">
        <v>35.9</v>
      </c>
      <c r="E83" s="282">
        <v>60</v>
      </c>
      <c r="F83" s="286">
        <v>78</v>
      </c>
      <c r="G83" s="50"/>
    </row>
    <row r="84" spans="1:7" x14ac:dyDescent="0.35">
      <c r="A84" s="319"/>
      <c r="B84" s="50" t="s">
        <v>31</v>
      </c>
      <c r="C84" s="291">
        <v>6</v>
      </c>
      <c r="D84" s="282">
        <v>6</v>
      </c>
      <c r="E84" s="282">
        <v>6</v>
      </c>
      <c r="F84" s="286">
        <v>6</v>
      </c>
      <c r="G84" s="50"/>
    </row>
    <row r="85" spans="1:7" x14ac:dyDescent="0.35">
      <c r="A85" s="319"/>
      <c r="B85" s="50" t="s">
        <v>32</v>
      </c>
      <c r="C85" s="296">
        <v>0</v>
      </c>
      <c r="D85" s="294">
        <v>0</v>
      </c>
      <c r="E85" s="294">
        <v>0</v>
      </c>
      <c r="F85" s="295">
        <v>0</v>
      </c>
      <c r="G85" s="50"/>
    </row>
    <row r="86" spans="1:7" x14ac:dyDescent="0.35">
      <c r="A86" s="319"/>
      <c r="B86" s="50" t="s">
        <v>34</v>
      </c>
      <c r="C86" s="291">
        <v>56.156999999999996</v>
      </c>
      <c r="D86" s="282">
        <v>76.2</v>
      </c>
      <c r="E86" s="282">
        <v>76.2</v>
      </c>
      <c r="F86" s="286">
        <v>76.2</v>
      </c>
      <c r="G86" s="50"/>
    </row>
    <row r="87" spans="1:7" x14ac:dyDescent="0.35">
      <c r="A87" s="319"/>
      <c r="B87" s="50" t="s">
        <v>36</v>
      </c>
      <c r="C87" s="291">
        <v>488.1</v>
      </c>
      <c r="D87" s="282">
        <v>268.10000000000002</v>
      </c>
      <c r="E87" s="282">
        <v>268.10000000000002</v>
      </c>
      <c r="F87" s="286">
        <v>268.10000000000002</v>
      </c>
      <c r="G87" s="50"/>
    </row>
    <row r="88" spans="1:7" x14ac:dyDescent="0.35">
      <c r="A88" s="319"/>
      <c r="B88" s="50" t="s">
        <v>38</v>
      </c>
      <c r="C88" s="291">
        <v>8.3000000000000007</v>
      </c>
      <c r="D88" s="282">
        <v>181.7</v>
      </c>
      <c r="E88" s="282">
        <v>244.7</v>
      </c>
      <c r="F88" s="286">
        <v>376.6</v>
      </c>
      <c r="G88" s="50"/>
    </row>
    <row r="89" spans="1:7" x14ac:dyDescent="0.35">
      <c r="A89" s="319"/>
      <c r="B89" s="50" t="s">
        <v>40</v>
      </c>
      <c r="C89" s="291">
        <v>20</v>
      </c>
      <c r="D89" s="282">
        <v>230</v>
      </c>
      <c r="E89" s="282">
        <v>254</v>
      </c>
      <c r="F89" s="286">
        <v>262</v>
      </c>
      <c r="G89" s="50"/>
    </row>
    <row r="90" spans="1:7" x14ac:dyDescent="0.35">
      <c r="A90" s="319"/>
      <c r="B90" s="50" t="s">
        <v>41</v>
      </c>
      <c r="C90" s="291">
        <v>129.69999999999999</v>
      </c>
      <c r="D90" s="282">
        <v>1064.5999999999999</v>
      </c>
      <c r="E90" s="282">
        <v>2003.7</v>
      </c>
      <c r="F90" s="286">
        <v>3053.5</v>
      </c>
      <c r="G90" s="50"/>
    </row>
    <row r="91" spans="1:7" x14ac:dyDescent="0.35">
      <c r="A91" s="319"/>
      <c r="B91" s="50" t="s">
        <v>43</v>
      </c>
      <c r="C91" s="291">
        <v>525</v>
      </c>
      <c r="D91" s="282">
        <v>566</v>
      </c>
      <c r="E91" s="282">
        <v>606</v>
      </c>
      <c r="F91" s="286">
        <v>725</v>
      </c>
      <c r="G91" s="50"/>
    </row>
    <row r="92" spans="1:7" x14ac:dyDescent="0.35">
      <c r="A92" s="319"/>
      <c r="B92" s="50" t="s">
        <v>45</v>
      </c>
      <c r="C92" s="291">
        <v>22</v>
      </c>
      <c r="D92" s="282">
        <v>52</v>
      </c>
      <c r="E92" s="282">
        <v>82</v>
      </c>
      <c r="F92" s="286">
        <v>152</v>
      </c>
      <c r="G92" s="50"/>
    </row>
    <row r="93" spans="1:7" x14ac:dyDescent="0.35">
      <c r="A93" s="319"/>
      <c r="B93" s="50" t="s">
        <v>47</v>
      </c>
      <c r="C93" s="296">
        <v>0</v>
      </c>
      <c r="D93" s="294">
        <v>0</v>
      </c>
      <c r="E93" s="294">
        <v>0</v>
      </c>
      <c r="F93" s="295">
        <v>0</v>
      </c>
      <c r="G93" s="50"/>
    </row>
    <row r="94" spans="1:7" x14ac:dyDescent="0.35">
      <c r="A94" s="319"/>
      <c r="B94" s="50" t="s">
        <v>49</v>
      </c>
      <c r="C94" s="291">
        <v>30</v>
      </c>
      <c r="D94" s="282">
        <v>67.209100957995574</v>
      </c>
      <c r="E94" s="282">
        <v>94.37546057479733</v>
      </c>
      <c r="F94" s="286">
        <v>121.60095799557848</v>
      </c>
      <c r="G94" s="50"/>
    </row>
    <row r="95" spans="1:7" x14ac:dyDescent="0.35">
      <c r="A95" s="319"/>
      <c r="B95" s="50" t="s">
        <v>50</v>
      </c>
      <c r="C95" s="291">
        <v>24</v>
      </c>
      <c r="D95" s="282">
        <v>200</v>
      </c>
      <c r="E95" s="282">
        <v>250</v>
      </c>
      <c r="F95" s="286">
        <v>300</v>
      </c>
      <c r="G95" s="50"/>
    </row>
    <row r="96" spans="1:7" ht="15" thickBot="1" x14ac:dyDescent="0.4">
      <c r="A96" s="320"/>
      <c r="B96" s="36" t="s">
        <v>51</v>
      </c>
      <c r="C96" s="293">
        <v>0</v>
      </c>
      <c r="D96" s="288">
        <v>0</v>
      </c>
      <c r="E96" s="288">
        <v>0</v>
      </c>
      <c r="F96" s="290">
        <v>0</v>
      </c>
      <c r="G96" s="36"/>
    </row>
    <row r="97" spans="1:7" ht="15" thickBot="1" x14ac:dyDescent="0.4">
      <c r="A97" s="332" t="s">
        <v>92</v>
      </c>
      <c r="B97" s="51" t="s">
        <v>29</v>
      </c>
      <c r="C97" s="285">
        <v>3097.88</v>
      </c>
      <c r="D97" s="287">
        <v>5217</v>
      </c>
      <c r="E97" s="287">
        <v>7417</v>
      </c>
      <c r="F97" s="289">
        <v>10892</v>
      </c>
      <c r="G97" s="52"/>
    </row>
    <row r="98" spans="1:7" ht="35.5" customHeight="1" thickBot="1" x14ac:dyDescent="0.4">
      <c r="A98" s="321"/>
      <c r="B98" s="48" t="s">
        <v>30</v>
      </c>
      <c r="C98" s="283">
        <v>395.75599999999997</v>
      </c>
      <c r="D98" s="282">
        <v>2493</v>
      </c>
      <c r="E98" s="282">
        <v>4097</v>
      </c>
      <c r="F98" s="286">
        <v>5631</v>
      </c>
      <c r="G98" s="298"/>
    </row>
    <row r="99" spans="1:7" ht="32.5" customHeight="1" thickBot="1" x14ac:dyDescent="0.4">
      <c r="A99" s="321"/>
      <c r="B99" s="48" t="s">
        <v>31</v>
      </c>
      <c r="C99" s="283">
        <v>4570.09</v>
      </c>
      <c r="D99" s="282">
        <v>5036</v>
      </c>
      <c r="E99" s="282">
        <v>5989</v>
      </c>
      <c r="F99" s="286">
        <v>7155</v>
      </c>
      <c r="G99" s="298"/>
    </row>
    <row r="100" spans="1:7" ht="15" thickBot="1" x14ac:dyDescent="0.4">
      <c r="A100" s="321"/>
      <c r="B100" s="48" t="s">
        <v>32</v>
      </c>
      <c r="C100" s="284">
        <v>0</v>
      </c>
      <c r="D100" s="294">
        <v>0</v>
      </c>
      <c r="E100" s="294">
        <v>0</v>
      </c>
      <c r="F100" s="295">
        <v>0</v>
      </c>
      <c r="G100" s="298"/>
    </row>
    <row r="101" spans="1:7" ht="15" thickBot="1" x14ac:dyDescent="0.4">
      <c r="A101" s="321"/>
      <c r="B101" s="48" t="s">
        <v>34</v>
      </c>
      <c r="C101" s="283">
        <v>826.67499999999995</v>
      </c>
      <c r="D101" s="282">
        <v>845.78500000000008</v>
      </c>
      <c r="E101" s="282">
        <v>837.78500000000008</v>
      </c>
      <c r="F101" s="286">
        <v>770.78500000000008</v>
      </c>
      <c r="G101" s="298"/>
    </row>
    <row r="102" spans="1:7" ht="15" thickBot="1" x14ac:dyDescent="0.4">
      <c r="A102" s="321"/>
      <c r="B102" s="48" t="s">
        <v>36</v>
      </c>
      <c r="C102" s="283">
        <v>400.79700000000003</v>
      </c>
      <c r="D102" s="282">
        <v>531</v>
      </c>
      <c r="E102" s="282">
        <v>528</v>
      </c>
      <c r="F102" s="286">
        <v>488</v>
      </c>
      <c r="G102" s="298"/>
    </row>
    <row r="103" spans="1:7" ht="15" thickBot="1" x14ac:dyDescent="0.4">
      <c r="A103" s="321"/>
      <c r="B103" s="48" t="s">
        <v>38</v>
      </c>
      <c r="C103" s="283">
        <v>81.588999999999999</v>
      </c>
      <c r="D103" s="282">
        <v>712.7</v>
      </c>
      <c r="E103" s="282">
        <v>1291.8</v>
      </c>
      <c r="F103" s="286">
        <v>2547</v>
      </c>
      <c r="G103" s="298"/>
    </row>
    <row r="104" spans="1:7" ht="15" thickBot="1" x14ac:dyDescent="0.4">
      <c r="A104" s="321"/>
      <c r="B104" s="48" t="s">
        <v>40</v>
      </c>
      <c r="C104" s="283"/>
      <c r="D104" s="282">
        <v>164.8</v>
      </c>
      <c r="E104" s="282">
        <v>244.3</v>
      </c>
      <c r="F104" s="286">
        <v>550.20000000000005</v>
      </c>
      <c r="G104" s="298"/>
    </row>
    <row r="105" spans="1:7" ht="31" customHeight="1" thickBot="1" x14ac:dyDescent="0.4">
      <c r="A105" s="321"/>
      <c r="B105" s="48" t="s">
        <v>41</v>
      </c>
      <c r="C105" s="283">
        <v>574.21400000000006</v>
      </c>
      <c r="D105" s="282">
        <v>4714</v>
      </c>
      <c r="E105" s="282">
        <v>8057</v>
      </c>
      <c r="F105" s="286">
        <v>10580</v>
      </c>
      <c r="G105" s="298"/>
    </row>
    <row r="106" spans="1:7" ht="15" thickBot="1" x14ac:dyDescent="0.4">
      <c r="A106" s="321"/>
      <c r="B106" s="48" t="s">
        <v>43</v>
      </c>
      <c r="C106" s="283">
        <v>3529.6</v>
      </c>
      <c r="D106" s="282">
        <v>3883.1</v>
      </c>
      <c r="E106" s="282">
        <v>4390.1000000000004</v>
      </c>
      <c r="F106" s="286">
        <v>4765.1000000000004</v>
      </c>
      <c r="G106" s="298"/>
    </row>
    <row r="107" spans="1:7" ht="15" thickBot="1" x14ac:dyDescent="0.4">
      <c r="A107" s="321"/>
      <c r="B107" s="48" t="s">
        <v>45</v>
      </c>
      <c r="C107" s="283">
        <v>6</v>
      </c>
      <c r="D107" s="282">
        <v>260</v>
      </c>
      <c r="E107" s="282">
        <v>350</v>
      </c>
      <c r="F107" s="286">
        <v>520</v>
      </c>
      <c r="G107" s="298"/>
    </row>
    <row r="108" spans="1:7" ht="15" thickBot="1" x14ac:dyDescent="0.4">
      <c r="A108" s="321"/>
      <c r="B108" s="48" t="s">
        <v>47</v>
      </c>
      <c r="C108" s="283">
        <v>6.0250000000000004</v>
      </c>
      <c r="D108" s="282">
        <v>33</v>
      </c>
      <c r="E108" s="282">
        <v>55</v>
      </c>
      <c r="F108" s="286">
        <v>100</v>
      </c>
      <c r="G108" s="298"/>
    </row>
    <row r="109" spans="1:7" ht="34" customHeight="1" thickBot="1" x14ac:dyDescent="0.4">
      <c r="A109" s="321"/>
      <c r="B109" s="48" t="s">
        <v>49</v>
      </c>
      <c r="C109" s="283">
        <v>426.45400000000001</v>
      </c>
      <c r="D109" s="282">
        <v>1263</v>
      </c>
      <c r="E109" s="282">
        <v>2140</v>
      </c>
      <c r="F109" s="286">
        <v>3526</v>
      </c>
      <c r="G109" s="298"/>
    </row>
    <row r="110" spans="1:7" ht="15" thickBot="1" x14ac:dyDescent="0.4">
      <c r="A110" s="321"/>
      <c r="B110" s="48" t="s">
        <v>50</v>
      </c>
      <c r="C110" s="283">
        <v>24.603999999999999</v>
      </c>
      <c r="D110" s="282">
        <v>2108.8000000000002</v>
      </c>
      <c r="E110" s="282">
        <v>2963.9</v>
      </c>
      <c r="F110" s="286">
        <v>4166.3</v>
      </c>
      <c r="G110" s="298"/>
    </row>
    <row r="111" spans="1:7" ht="15" thickBot="1" x14ac:dyDescent="0.4">
      <c r="A111" s="322"/>
      <c r="B111" s="42" t="s">
        <v>51</v>
      </c>
      <c r="C111" s="284">
        <v>0</v>
      </c>
      <c r="D111" s="288">
        <v>0</v>
      </c>
      <c r="E111" s="288">
        <v>0</v>
      </c>
      <c r="F111" s="290">
        <v>0</v>
      </c>
      <c r="G111" s="42"/>
    </row>
    <row r="112" spans="1:7" x14ac:dyDescent="0.35">
      <c r="A112" s="318" t="s">
        <v>93</v>
      </c>
      <c r="B112" s="49" t="s">
        <v>29</v>
      </c>
      <c r="C112" s="292">
        <v>71.3</v>
      </c>
      <c r="D112" s="287">
        <v>279.7</v>
      </c>
      <c r="E112" s="287">
        <v>449.6</v>
      </c>
      <c r="F112" s="289">
        <v>602.29999999999995</v>
      </c>
      <c r="G112" s="49"/>
    </row>
    <row r="113" spans="1:7" x14ac:dyDescent="0.35">
      <c r="A113" s="319"/>
      <c r="B113" s="50" t="s">
        <v>30</v>
      </c>
      <c r="C113" s="291">
        <v>84.6</v>
      </c>
      <c r="D113" s="282">
        <v>110.6</v>
      </c>
      <c r="E113" s="282">
        <v>171.6</v>
      </c>
      <c r="F113" s="286">
        <v>258.60000000000002</v>
      </c>
      <c r="G113" s="50"/>
    </row>
    <row r="114" spans="1:7" x14ac:dyDescent="0.35">
      <c r="A114" s="319"/>
      <c r="B114" s="50" t="s">
        <v>31</v>
      </c>
      <c r="C114" s="291">
        <v>68.2</v>
      </c>
      <c r="D114" s="282">
        <v>124.5</v>
      </c>
      <c r="E114" s="282">
        <v>108.2</v>
      </c>
      <c r="F114" s="286">
        <v>78.400000000000006</v>
      </c>
      <c r="G114" s="50"/>
    </row>
    <row r="115" spans="1:7" x14ac:dyDescent="0.35">
      <c r="A115" s="319"/>
      <c r="B115" s="297" t="s">
        <v>32</v>
      </c>
      <c r="C115" s="296">
        <v>0</v>
      </c>
      <c r="D115" s="294">
        <v>0</v>
      </c>
      <c r="E115" s="294">
        <v>0</v>
      </c>
      <c r="F115" s="295">
        <v>0</v>
      </c>
      <c r="G115" s="50"/>
    </row>
    <row r="116" spans="1:7" x14ac:dyDescent="0.35">
      <c r="A116" s="319"/>
      <c r="B116" s="50" t="s">
        <v>34</v>
      </c>
      <c r="C116" s="291">
        <v>18.8</v>
      </c>
      <c r="D116" s="282">
        <v>20.399999999999999</v>
      </c>
      <c r="E116" s="282">
        <v>17.399999999999999</v>
      </c>
      <c r="F116" s="286">
        <v>11.5</v>
      </c>
      <c r="G116" s="50"/>
    </row>
    <row r="117" spans="1:7" x14ac:dyDescent="0.35">
      <c r="A117" s="319"/>
      <c r="B117" s="50" t="s">
        <v>36</v>
      </c>
      <c r="C117" s="291">
        <v>13.3</v>
      </c>
      <c r="D117" s="282">
        <v>19.3</v>
      </c>
      <c r="E117" s="282">
        <v>21.7</v>
      </c>
      <c r="F117" s="286">
        <v>1.4</v>
      </c>
      <c r="G117" s="50"/>
    </row>
    <row r="118" spans="1:7" x14ac:dyDescent="0.35">
      <c r="A118" s="319"/>
      <c r="B118" s="50" t="s">
        <v>38</v>
      </c>
      <c r="C118" s="296">
        <v>0</v>
      </c>
      <c r="D118" s="282">
        <v>4.0999999999999996</v>
      </c>
      <c r="E118" s="282">
        <v>6.5</v>
      </c>
      <c r="F118" s="286">
        <v>9.3000000000000007</v>
      </c>
      <c r="G118" s="50"/>
    </row>
    <row r="119" spans="1:7" x14ac:dyDescent="0.35">
      <c r="A119" s="319"/>
      <c r="B119" s="50" t="s">
        <v>40</v>
      </c>
      <c r="C119" s="291">
        <v>38.5</v>
      </c>
      <c r="D119" s="282">
        <v>67.3</v>
      </c>
      <c r="E119" s="282">
        <v>117.3</v>
      </c>
      <c r="F119" s="286">
        <v>150.1</v>
      </c>
      <c r="G119" s="50"/>
    </row>
    <row r="120" spans="1:7" x14ac:dyDescent="0.35">
      <c r="A120" s="319"/>
      <c r="B120" s="50" t="s">
        <v>41</v>
      </c>
      <c r="C120" s="291">
        <v>62.2</v>
      </c>
      <c r="D120" s="282">
        <v>169.3</v>
      </c>
      <c r="E120" s="282">
        <v>439.8</v>
      </c>
      <c r="F120" s="286">
        <v>551.9</v>
      </c>
      <c r="G120" s="50"/>
    </row>
    <row r="121" spans="1:7" x14ac:dyDescent="0.35">
      <c r="A121" s="319"/>
      <c r="B121" s="50" t="s">
        <v>43</v>
      </c>
      <c r="C121" s="291">
        <v>160.1</v>
      </c>
      <c r="D121" s="282">
        <v>154.69999999999999</v>
      </c>
      <c r="E121" s="282">
        <v>142.1</v>
      </c>
      <c r="F121" s="286">
        <v>129.6</v>
      </c>
      <c r="G121" s="50"/>
    </row>
    <row r="122" spans="1:7" x14ac:dyDescent="0.35">
      <c r="A122" s="319"/>
      <c r="B122" s="50" t="s">
        <v>45</v>
      </c>
      <c r="C122" s="296">
        <v>0</v>
      </c>
      <c r="D122" s="282">
        <v>10</v>
      </c>
      <c r="E122" s="282">
        <v>20</v>
      </c>
      <c r="F122" s="286">
        <v>50</v>
      </c>
      <c r="G122" s="50"/>
    </row>
    <row r="123" spans="1:7" x14ac:dyDescent="0.35">
      <c r="A123" s="319"/>
      <c r="B123" s="50" t="s">
        <v>47</v>
      </c>
      <c r="C123" s="296">
        <v>0</v>
      </c>
      <c r="D123" s="282">
        <v>10</v>
      </c>
      <c r="E123" s="282">
        <v>18.8</v>
      </c>
      <c r="F123" s="286">
        <v>27.34</v>
      </c>
      <c r="G123" s="50"/>
    </row>
    <row r="124" spans="1:7" x14ac:dyDescent="0.35">
      <c r="A124" s="319"/>
      <c r="B124" s="50" t="s">
        <v>49</v>
      </c>
      <c r="C124" s="291">
        <v>35.1</v>
      </c>
      <c r="D124" s="282">
        <v>60.9</v>
      </c>
      <c r="E124" s="282">
        <v>110.8</v>
      </c>
      <c r="F124" s="286">
        <v>123.1</v>
      </c>
      <c r="G124" s="50"/>
    </row>
    <row r="125" spans="1:7" x14ac:dyDescent="0.35">
      <c r="A125" s="319"/>
      <c r="B125" s="50" t="s">
        <v>50</v>
      </c>
      <c r="C125" s="296">
        <v>0</v>
      </c>
      <c r="D125" s="282">
        <v>59.9</v>
      </c>
      <c r="E125" s="282">
        <v>119.9</v>
      </c>
      <c r="F125" s="286">
        <v>209.9</v>
      </c>
      <c r="G125" s="50"/>
    </row>
    <row r="126" spans="1:7" ht="15" thickBot="1" x14ac:dyDescent="0.4">
      <c r="A126" s="320"/>
      <c r="B126" s="36" t="s">
        <v>51</v>
      </c>
      <c r="C126" s="293">
        <v>0</v>
      </c>
      <c r="D126" s="288">
        <v>0</v>
      </c>
      <c r="E126" s="288">
        <v>0</v>
      </c>
      <c r="F126" s="290">
        <v>0</v>
      </c>
      <c r="G126" s="36"/>
    </row>
    <row r="127" spans="1:7" ht="15" thickBot="1" x14ac:dyDescent="0.4">
      <c r="A127" s="332" t="s">
        <v>94</v>
      </c>
      <c r="B127" s="51" t="s">
        <v>29</v>
      </c>
      <c r="C127" s="285">
        <v>221.5</v>
      </c>
      <c r="D127" s="287">
        <v>488.5</v>
      </c>
      <c r="E127" s="287">
        <v>686.3</v>
      </c>
      <c r="F127" s="289">
        <v>1008</v>
      </c>
      <c r="G127" s="52"/>
    </row>
    <row r="128" spans="1:7" ht="15" thickBot="1" x14ac:dyDescent="0.4">
      <c r="A128" s="321"/>
      <c r="B128" s="48" t="s">
        <v>30</v>
      </c>
      <c r="C128" s="283">
        <v>26.9</v>
      </c>
      <c r="D128" s="282">
        <v>435.5</v>
      </c>
      <c r="E128" s="282">
        <v>776</v>
      </c>
      <c r="F128" s="286">
        <v>1457</v>
      </c>
      <c r="G128" s="48"/>
    </row>
    <row r="129" spans="1:7" ht="15" thickBot="1" x14ac:dyDescent="0.4">
      <c r="A129" s="321"/>
      <c r="B129" s="48" t="s">
        <v>31</v>
      </c>
      <c r="C129" s="283">
        <v>337</v>
      </c>
      <c r="D129" s="282">
        <v>897.9</v>
      </c>
      <c r="E129" s="282">
        <v>1365.2</v>
      </c>
      <c r="F129" s="286">
        <v>2300</v>
      </c>
      <c r="G129" s="48"/>
    </row>
    <row r="130" spans="1:7" ht="15" thickBot="1" x14ac:dyDescent="0.4">
      <c r="A130" s="321"/>
      <c r="B130" s="48" t="s">
        <v>32</v>
      </c>
      <c r="C130" s="284">
        <v>0</v>
      </c>
      <c r="D130" s="294">
        <v>0</v>
      </c>
      <c r="E130" s="294">
        <v>0</v>
      </c>
      <c r="F130" s="295">
        <v>0</v>
      </c>
      <c r="G130" s="48"/>
    </row>
    <row r="131" spans="1:7" ht="15" thickBot="1" x14ac:dyDescent="0.4">
      <c r="A131" s="321"/>
      <c r="B131" s="48" t="s">
        <v>34</v>
      </c>
      <c r="C131" s="283">
        <v>57.8</v>
      </c>
      <c r="D131" s="282">
        <v>45.3</v>
      </c>
      <c r="E131" s="282">
        <v>34.9</v>
      </c>
      <c r="F131" s="286">
        <v>14</v>
      </c>
      <c r="G131" s="48"/>
    </row>
    <row r="132" spans="1:7" ht="15" thickBot="1" x14ac:dyDescent="0.4">
      <c r="A132" s="321"/>
      <c r="B132" s="48" t="s">
        <v>36</v>
      </c>
      <c r="C132" s="283">
        <v>23</v>
      </c>
      <c r="D132" s="282">
        <v>16.399999999999999</v>
      </c>
      <c r="E132" s="282">
        <v>11</v>
      </c>
      <c r="F132" s="286">
        <v>0</v>
      </c>
      <c r="G132" s="48"/>
    </row>
    <row r="133" spans="1:7" ht="15" thickBot="1" x14ac:dyDescent="0.4">
      <c r="A133" s="321"/>
      <c r="B133" s="48" t="s">
        <v>38</v>
      </c>
      <c r="C133" s="283">
        <v>42</v>
      </c>
      <c r="D133" s="282">
        <v>97</v>
      </c>
      <c r="E133" s="282">
        <v>169</v>
      </c>
      <c r="F133" s="286">
        <v>390</v>
      </c>
      <c r="G133" s="48"/>
    </row>
    <row r="134" spans="1:7" ht="15" thickBot="1" x14ac:dyDescent="0.4">
      <c r="A134" s="321"/>
      <c r="B134" s="48" t="s">
        <v>40</v>
      </c>
      <c r="C134" s="284">
        <v>0</v>
      </c>
      <c r="D134" s="282">
        <v>25</v>
      </c>
      <c r="E134" s="282">
        <v>73</v>
      </c>
      <c r="F134" s="286">
        <v>242</v>
      </c>
      <c r="G134" s="48"/>
    </row>
    <row r="135" spans="1:7" ht="15" thickBot="1" x14ac:dyDescent="0.4">
      <c r="A135" s="321"/>
      <c r="B135" s="48" t="s">
        <v>41</v>
      </c>
      <c r="C135" s="283">
        <v>39.1</v>
      </c>
      <c r="D135" s="282">
        <v>675</v>
      </c>
      <c r="E135" s="282">
        <v>1093</v>
      </c>
      <c r="F135" s="286">
        <v>1569</v>
      </c>
      <c r="G135" s="48"/>
    </row>
    <row r="136" spans="1:7" ht="15" thickBot="1" x14ac:dyDescent="0.4">
      <c r="A136" s="321"/>
      <c r="B136" s="48" t="s">
        <v>43</v>
      </c>
      <c r="C136" s="283">
        <v>268</v>
      </c>
      <c r="D136" s="282">
        <v>280.60000000000002</v>
      </c>
      <c r="E136" s="282">
        <v>286.3</v>
      </c>
      <c r="F136" s="286">
        <v>288</v>
      </c>
      <c r="G136" s="48"/>
    </row>
    <row r="137" spans="1:7" ht="15" thickBot="1" x14ac:dyDescent="0.4">
      <c r="A137" s="321"/>
      <c r="B137" s="48" t="s">
        <v>45</v>
      </c>
      <c r="C137" s="284">
        <v>0</v>
      </c>
      <c r="D137" s="294">
        <v>0</v>
      </c>
      <c r="E137" s="294">
        <v>0</v>
      </c>
      <c r="F137" s="295">
        <v>0</v>
      </c>
      <c r="G137" s="48"/>
    </row>
    <row r="138" spans="1:7" ht="15" thickBot="1" x14ac:dyDescent="0.4">
      <c r="A138" s="321"/>
      <c r="B138" s="48" t="s">
        <v>47</v>
      </c>
      <c r="C138" s="284">
        <v>0</v>
      </c>
      <c r="D138" s="294">
        <v>0</v>
      </c>
      <c r="E138" s="294">
        <v>0</v>
      </c>
      <c r="F138" s="295">
        <v>0</v>
      </c>
      <c r="G138" s="48"/>
    </row>
    <row r="139" spans="1:7" ht="15" thickBot="1" x14ac:dyDescent="0.4">
      <c r="A139" s="321"/>
      <c r="B139" s="48" t="s">
        <v>49</v>
      </c>
      <c r="C139" s="283">
        <v>54.9</v>
      </c>
      <c r="D139" s="282">
        <v>167.5</v>
      </c>
      <c r="E139" s="282">
        <v>261.3</v>
      </c>
      <c r="F139" s="286">
        <v>449</v>
      </c>
      <c r="G139" s="48"/>
    </row>
    <row r="140" spans="1:7" ht="15" thickBot="1" x14ac:dyDescent="0.4">
      <c r="A140" s="321"/>
      <c r="B140" s="48" t="s">
        <v>50</v>
      </c>
      <c r="C140" s="284">
        <v>0</v>
      </c>
      <c r="D140" s="282">
        <v>60.3</v>
      </c>
      <c r="E140" s="282">
        <v>110.5</v>
      </c>
      <c r="F140" s="286">
        <v>211</v>
      </c>
      <c r="G140" s="128"/>
    </row>
    <row r="141" spans="1:7" ht="15" thickBot="1" x14ac:dyDescent="0.4">
      <c r="A141" s="322"/>
      <c r="B141" s="42" t="s">
        <v>51</v>
      </c>
      <c r="C141" s="284">
        <v>0</v>
      </c>
      <c r="D141" s="288">
        <v>0</v>
      </c>
      <c r="E141" s="288">
        <v>0</v>
      </c>
      <c r="F141" s="290">
        <v>0</v>
      </c>
      <c r="G141" s="42"/>
    </row>
    <row r="142" spans="1:7" x14ac:dyDescent="0.35">
      <c r="A142" s="318" t="s">
        <v>95</v>
      </c>
      <c r="B142" s="49" t="s">
        <v>29</v>
      </c>
      <c r="C142" s="292">
        <v>98.03</v>
      </c>
      <c r="D142" s="287">
        <v>274.02</v>
      </c>
      <c r="E142" s="287">
        <v>380.15</v>
      </c>
      <c r="F142" s="289">
        <v>433.49</v>
      </c>
      <c r="G142" s="49"/>
    </row>
    <row r="143" spans="1:7" x14ac:dyDescent="0.35">
      <c r="A143" s="319"/>
      <c r="B143" s="50" t="s">
        <v>30</v>
      </c>
      <c r="C143" s="291">
        <v>29.57</v>
      </c>
      <c r="D143" s="282">
        <v>57.29</v>
      </c>
      <c r="E143" s="282">
        <v>77.58</v>
      </c>
      <c r="F143" s="286">
        <v>90.41</v>
      </c>
      <c r="G143" s="50"/>
    </row>
    <row r="144" spans="1:7" x14ac:dyDescent="0.35">
      <c r="A144" s="319"/>
      <c r="B144" s="50" t="s">
        <v>31</v>
      </c>
      <c r="C144" s="291">
        <v>7.9</v>
      </c>
      <c r="D144" s="282">
        <v>31</v>
      </c>
      <c r="E144" s="282">
        <v>31</v>
      </c>
      <c r="F144" s="286">
        <v>31</v>
      </c>
      <c r="G144" s="50"/>
    </row>
    <row r="145" spans="1:7" x14ac:dyDescent="0.35">
      <c r="A145" s="319"/>
      <c r="B145" s="50" t="s">
        <v>32</v>
      </c>
      <c r="C145" s="296">
        <v>0</v>
      </c>
      <c r="D145" s="294">
        <v>0</v>
      </c>
      <c r="E145" s="294">
        <v>0</v>
      </c>
      <c r="F145" s="295">
        <v>0</v>
      </c>
      <c r="G145" s="50"/>
    </row>
    <row r="146" spans="1:7" x14ac:dyDescent="0.35">
      <c r="A146" s="319"/>
      <c r="B146" s="50" t="s">
        <v>34</v>
      </c>
      <c r="C146" s="291">
        <v>37.5</v>
      </c>
      <c r="D146" s="282">
        <v>50.09</v>
      </c>
      <c r="E146" s="282">
        <v>84.19</v>
      </c>
      <c r="F146" s="286">
        <v>139.16</v>
      </c>
      <c r="G146" s="50"/>
    </row>
    <row r="147" spans="1:7" x14ac:dyDescent="0.35">
      <c r="A147" s="319"/>
      <c r="B147" s="50" t="s">
        <v>36</v>
      </c>
      <c r="C147" s="296">
        <v>0</v>
      </c>
      <c r="D147" s="294">
        <v>0</v>
      </c>
      <c r="E147" s="294">
        <v>0</v>
      </c>
      <c r="F147" s="295">
        <v>0</v>
      </c>
      <c r="G147" s="50"/>
    </row>
    <row r="148" spans="1:7" x14ac:dyDescent="0.35">
      <c r="A148" s="319"/>
      <c r="B148" s="50" t="s">
        <v>38</v>
      </c>
      <c r="C148" s="291">
        <v>11.3</v>
      </c>
      <c r="D148" s="282">
        <v>41.22</v>
      </c>
      <c r="E148" s="282">
        <v>56.84</v>
      </c>
      <c r="F148" s="286">
        <v>61.53</v>
      </c>
      <c r="G148" s="50"/>
    </row>
    <row r="149" spans="1:7" x14ac:dyDescent="0.35">
      <c r="A149" s="319"/>
      <c r="B149" s="50" t="s">
        <v>40</v>
      </c>
      <c r="C149" s="296">
        <v>0</v>
      </c>
      <c r="D149" s="282">
        <v>16.02</v>
      </c>
      <c r="E149" s="282">
        <v>105.85</v>
      </c>
      <c r="F149" s="286">
        <v>109.76</v>
      </c>
      <c r="G149" s="50"/>
    </row>
    <row r="150" spans="1:7" ht="53.5" customHeight="1" x14ac:dyDescent="0.35">
      <c r="A150" s="319"/>
      <c r="B150" s="50" t="s">
        <v>41</v>
      </c>
      <c r="C150" s="291">
        <v>34.799999999999997</v>
      </c>
      <c r="D150" s="282">
        <v>636.02</v>
      </c>
      <c r="E150" s="282">
        <v>1035.81</v>
      </c>
      <c r="F150" s="286">
        <v>1527.36</v>
      </c>
      <c r="G150" s="300"/>
    </row>
    <row r="151" spans="1:7" x14ac:dyDescent="0.35">
      <c r="A151" s="319"/>
      <c r="B151" s="50" t="s">
        <v>43</v>
      </c>
      <c r="C151" s="291">
        <v>98.45</v>
      </c>
      <c r="D151" s="282">
        <v>100.76</v>
      </c>
      <c r="E151" s="282">
        <v>102.09</v>
      </c>
      <c r="F151" s="286">
        <v>106.27</v>
      </c>
      <c r="G151" s="50"/>
    </row>
    <row r="152" spans="1:7" x14ac:dyDescent="0.35">
      <c r="A152" s="319"/>
      <c r="B152" s="50" t="s">
        <v>45</v>
      </c>
      <c r="C152" s="296">
        <v>0</v>
      </c>
      <c r="D152" s="282">
        <v>85</v>
      </c>
      <c r="E152" s="282">
        <v>85</v>
      </c>
      <c r="F152" s="286">
        <v>85</v>
      </c>
      <c r="G152" s="50"/>
    </row>
    <row r="153" spans="1:7" x14ac:dyDescent="0.35">
      <c r="A153" s="319"/>
      <c r="B153" s="50" t="s">
        <v>47</v>
      </c>
      <c r="C153" s="296">
        <v>0</v>
      </c>
      <c r="D153" s="282">
        <v>8</v>
      </c>
      <c r="E153" s="282">
        <v>8</v>
      </c>
      <c r="F153" s="286">
        <v>8</v>
      </c>
      <c r="G153" s="50"/>
    </row>
    <row r="154" spans="1:7" x14ac:dyDescent="0.35">
      <c r="A154" s="319"/>
      <c r="B154" s="50" t="s">
        <v>49</v>
      </c>
      <c r="C154" s="291">
        <v>16.399999999999999</v>
      </c>
      <c r="D154" s="282">
        <v>51.67</v>
      </c>
      <c r="E154" s="282">
        <v>89.86</v>
      </c>
      <c r="F154" s="286">
        <v>111.98</v>
      </c>
      <c r="G154" s="50"/>
    </row>
    <row r="155" spans="1:7" x14ac:dyDescent="0.35">
      <c r="A155" s="319"/>
      <c r="B155" s="50" t="s">
        <v>50</v>
      </c>
      <c r="C155" s="296">
        <v>0</v>
      </c>
      <c r="D155" s="282">
        <v>12</v>
      </c>
      <c r="E155" s="282">
        <v>32</v>
      </c>
      <c r="F155" s="286">
        <v>52</v>
      </c>
      <c r="G155" s="50"/>
    </row>
    <row r="156" spans="1:7" ht="15" thickBot="1" x14ac:dyDescent="0.4">
      <c r="A156" s="320"/>
      <c r="B156" s="36" t="s">
        <v>51</v>
      </c>
      <c r="C156" s="293">
        <v>0</v>
      </c>
      <c r="D156" s="288">
        <v>0</v>
      </c>
      <c r="E156" s="288">
        <v>0</v>
      </c>
      <c r="F156" s="290">
        <v>0</v>
      </c>
      <c r="G156" s="36"/>
    </row>
    <row r="157" spans="1:7" ht="15" thickBot="1" x14ac:dyDescent="0.4">
      <c r="A157" s="332" t="s">
        <v>96</v>
      </c>
      <c r="B157" s="51" t="s">
        <v>29</v>
      </c>
      <c r="C157" s="285">
        <v>90</v>
      </c>
      <c r="D157" s="287">
        <v>235</v>
      </c>
      <c r="E157" s="287">
        <v>338</v>
      </c>
      <c r="F157" s="289">
        <v>559</v>
      </c>
      <c r="G157" s="52"/>
    </row>
    <row r="158" spans="1:7" ht="15" thickBot="1" x14ac:dyDescent="0.4">
      <c r="A158" s="321"/>
      <c r="B158" s="48" t="s">
        <v>30</v>
      </c>
      <c r="C158" s="284">
        <v>0</v>
      </c>
      <c r="D158" s="294">
        <v>0</v>
      </c>
      <c r="E158" s="294">
        <v>0</v>
      </c>
      <c r="F158" s="295">
        <v>0</v>
      </c>
      <c r="G158" s="48"/>
    </row>
    <row r="159" spans="1:7" ht="15" thickBot="1" x14ac:dyDescent="0.4">
      <c r="A159" s="321"/>
      <c r="B159" s="48" t="s">
        <v>31</v>
      </c>
      <c r="C159" s="284">
        <v>0</v>
      </c>
      <c r="D159" s="294">
        <v>0</v>
      </c>
      <c r="E159" s="294">
        <v>0</v>
      </c>
      <c r="F159" s="295">
        <v>0</v>
      </c>
      <c r="G159" s="48"/>
    </row>
    <row r="160" spans="1:7" ht="15" thickBot="1" x14ac:dyDescent="0.4">
      <c r="A160" s="321"/>
      <c r="B160" s="48" t="s">
        <v>32</v>
      </c>
      <c r="C160" s="284">
        <v>0</v>
      </c>
      <c r="D160" s="294">
        <v>0</v>
      </c>
      <c r="E160" s="294">
        <v>0</v>
      </c>
      <c r="F160" s="295">
        <v>0</v>
      </c>
      <c r="G160" s="48"/>
    </row>
    <row r="161" spans="1:7" ht="15" thickBot="1" x14ac:dyDescent="0.4">
      <c r="A161" s="321"/>
      <c r="B161" s="48" t="s">
        <v>34</v>
      </c>
      <c r="C161" s="283">
        <v>26</v>
      </c>
      <c r="D161" s="282">
        <v>45</v>
      </c>
      <c r="E161" s="282">
        <v>45</v>
      </c>
      <c r="F161" s="286">
        <v>45</v>
      </c>
      <c r="G161" s="48"/>
    </row>
    <row r="162" spans="1:7" ht="15" thickBot="1" x14ac:dyDescent="0.4">
      <c r="A162" s="321"/>
      <c r="B162" s="48" t="s">
        <v>36</v>
      </c>
      <c r="C162" s="283">
        <v>482</v>
      </c>
      <c r="D162" s="282">
        <v>449</v>
      </c>
      <c r="E162" s="282">
        <v>449</v>
      </c>
      <c r="F162" s="286">
        <v>449</v>
      </c>
      <c r="G162" s="48"/>
    </row>
    <row r="163" spans="1:7" ht="15" thickBot="1" x14ac:dyDescent="0.4">
      <c r="A163" s="321"/>
      <c r="B163" s="48" t="s">
        <v>38</v>
      </c>
      <c r="C163" s="283">
        <v>24</v>
      </c>
      <c r="D163" s="282">
        <v>263</v>
      </c>
      <c r="E163" s="282">
        <v>362</v>
      </c>
      <c r="F163" s="286">
        <v>406</v>
      </c>
      <c r="G163" s="48"/>
    </row>
    <row r="164" spans="1:7" ht="15" thickBot="1" x14ac:dyDescent="0.4">
      <c r="A164" s="321"/>
      <c r="B164" s="48" t="s">
        <v>40</v>
      </c>
      <c r="C164" s="284">
        <v>0</v>
      </c>
      <c r="D164" s="282">
        <v>50</v>
      </c>
      <c r="E164" s="282">
        <v>105</v>
      </c>
      <c r="F164" s="286">
        <v>105</v>
      </c>
      <c r="G164" s="48"/>
    </row>
    <row r="165" spans="1:7" ht="15" thickBot="1" x14ac:dyDescent="0.4">
      <c r="A165" s="321"/>
      <c r="B165" s="48" t="s">
        <v>41</v>
      </c>
      <c r="C165" s="283">
        <v>31</v>
      </c>
      <c r="D165" s="282">
        <v>231</v>
      </c>
      <c r="E165" s="282">
        <v>494</v>
      </c>
      <c r="F165" s="286">
        <v>598</v>
      </c>
      <c r="G165" s="48"/>
    </row>
    <row r="166" spans="1:7" ht="15" thickBot="1" x14ac:dyDescent="0.4">
      <c r="A166" s="321"/>
      <c r="B166" s="48" t="s">
        <v>43</v>
      </c>
      <c r="C166" s="283">
        <v>653</v>
      </c>
      <c r="D166" s="282">
        <v>628</v>
      </c>
      <c r="E166" s="282">
        <v>602</v>
      </c>
      <c r="F166" s="286">
        <v>527</v>
      </c>
      <c r="G166" s="48"/>
    </row>
    <row r="167" spans="1:7" ht="15" thickBot="1" x14ac:dyDescent="0.4">
      <c r="A167" s="321"/>
      <c r="B167" s="48" t="s">
        <v>45</v>
      </c>
      <c r="C167" s="283">
        <v>207</v>
      </c>
      <c r="D167" s="282">
        <v>786</v>
      </c>
      <c r="E167" s="282">
        <v>1551</v>
      </c>
      <c r="F167" s="286">
        <v>1781</v>
      </c>
      <c r="G167" s="48"/>
    </row>
    <row r="168" spans="1:7" ht="15" thickBot="1" x14ac:dyDescent="0.4">
      <c r="A168" s="321"/>
      <c r="B168" s="48" t="s">
        <v>47</v>
      </c>
      <c r="C168" s="284">
        <v>0</v>
      </c>
      <c r="D168" s="294">
        <v>0</v>
      </c>
      <c r="E168" s="294">
        <v>0</v>
      </c>
      <c r="F168" s="295">
        <v>0</v>
      </c>
      <c r="G168" s="48"/>
    </row>
    <row r="169" spans="1:7" ht="15" thickBot="1" x14ac:dyDescent="0.4">
      <c r="A169" s="321"/>
      <c r="B169" s="48" t="s">
        <v>49</v>
      </c>
      <c r="C169" s="283">
        <v>19</v>
      </c>
      <c r="D169" s="282">
        <v>30</v>
      </c>
      <c r="E169" s="282">
        <v>56</v>
      </c>
      <c r="F169" s="286">
        <v>75</v>
      </c>
      <c r="G169" s="48"/>
    </row>
    <row r="170" spans="1:7" ht="15" thickBot="1" x14ac:dyDescent="0.4">
      <c r="A170" s="321"/>
      <c r="B170" s="48" t="s">
        <v>50</v>
      </c>
      <c r="C170" s="284">
        <v>0</v>
      </c>
      <c r="D170" s="282">
        <v>12</v>
      </c>
      <c r="E170" s="282">
        <v>55</v>
      </c>
      <c r="F170" s="286">
        <v>62</v>
      </c>
      <c r="G170" s="128"/>
    </row>
    <row r="171" spans="1:7" ht="15" thickBot="1" x14ac:dyDescent="0.4">
      <c r="A171" s="322"/>
      <c r="B171" s="42" t="s">
        <v>51</v>
      </c>
      <c r="C171" s="284">
        <v>0</v>
      </c>
      <c r="D171" s="288">
        <v>0</v>
      </c>
      <c r="E171" s="288">
        <v>0</v>
      </c>
      <c r="F171" s="290">
        <v>0</v>
      </c>
      <c r="G171" s="42"/>
    </row>
    <row r="172" spans="1:7" x14ac:dyDescent="0.35">
      <c r="A172" s="318" t="s">
        <v>97</v>
      </c>
      <c r="B172" s="49" t="s">
        <v>29</v>
      </c>
      <c r="C172" s="292">
        <v>354</v>
      </c>
      <c r="D172" s="287">
        <v>617</v>
      </c>
      <c r="E172" s="287">
        <v>797</v>
      </c>
      <c r="F172" s="289">
        <v>957</v>
      </c>
      <c r="G172" s="49"/>
    </row>
    <row r="173" spans="1:7" x14ac:dyDescent="0.35">
      <c r="A173" s="319"/>
      <c r="B173" s="50" t="s">
        <v>30</v>
      </c>
      <c r="C173" s="291">
        <v>44</v>
      </c>
      <c r="D173" s="282">
        <v>133</v>
      </c>
      <c r="E173" s="282">
        <v>270</v>
      </c>
      <c r="F173" s="286">
        <v>452</v>
      </c>
      <c r="G173" s="300"/>
    </row>
    <row r="174" spans="1:7" x14ac:dyDescent="0.35">
      <c r="A174" s="319"/>
      <c r="B174" s="50" t="s">
        <v>31</v>
      </c>
      <c r="C174" s="291">
        <v>169</v>
      </c>
      <c r="D174" s="282">
        <v>299</v>
      </c>
      <c r="E174" s="282">
        <v>417</v>
      </c>
      <c r="F174" s="286">
        <v>513</v>
      </c>
      <c r="G174" s="300"/>
    </row>
    <row r="175" spans="1:7" x14ac:dyDescent="0.35">
      <c r="A175" s="319"/>
      <c r="B175" s="50" t="s">
        <v>32</v>
      </c>
      <c r="C175" s="296">
        <v>0</v>
      </c>
      <c r="D175" s="294">
        <v>0</v>
      </c>
      <c r="E175" s="294">
        <v>0</v>
      </c>
      <c r="F175" s="295">
        <v>0</v>
      </c>
      <c r="G175" s="300" t="s">
        <v>158</v>
      </c>
    </row>
    <row r="176" spans="1:7" x14ac:dyDescent="0.35">
      <c r="A176" s="319"/>
      <c r="B176" s="50" t="s">
        <v>34</v>
      </c>
      <c r="C176" s="291">
        <v>21</v>
      </c>
      <c r="D176" s="282">
        <v>37</v>
      </c>
      <c r="E176" s="282">
        <v>32</v>
      </c>
      <c r="F176" s="286">
        <v>8</v>
      </c>
      <c r="G176" s="300" t="s">
        <v>158</v>
      </c>
    </row>
    <row r="177" spans="1:7" x14ac:dyDescent="0.35">
      <c r="A177" s="319"/>
      <c r="B177" s="50" t="s">
        <v>36</v>
      </c>
      <c r="C177" s="291">
        <v>47</v>
      </c>
      <c r="D177" s="282">
        <v>4</v>
      </c>
      <c r="E177" s="294">
        <v>0</v>
      </c>
      <c r="F177" s="295">
        <v>0</v>
      </c>
      <c r="G177" s="300" t="s">
        <v>158</v>
      </c>
    </row>
    <row r="178" spans="1:7" x14ac:dyDescent="0.35">
      <c r="A178" s="319"/>
      <c r="B178" s="50" t="s">
        <v>38</v>
      </c>
      <c r="C178" s="291">
        <v>45</v>
      </c>
      <c r="D178" s="282">
        <v>97</v>
      </c>
      <c r="E178" s="282">
        <v>146</v>
      </c>
      <c r="F178" s="286">
        <v>177</v>
      </c>
      <c r="G178" s="300" t="s">
        <v>158</v>
      </c>
    </row>
    <row r="179" spans="1:7" x14ac:dyDescent="0.35">
      <c r="A179" s="319"/>
      <c r="B179" s="50" t="s">
        <v>40</v>
      </c>
      <c r="C179" s="296">
        <v>0</v>
      </c>
      <c r="D179" s="282">
        <v>3</v>
      </c>
      <c r="E179" s="282">
        <v>18</v>
      </c>
      <c r="F179" s="286">
        <v>33</v>
      </c>
      <c r="G179" s="300" t="s">
        <v>158</v>
      </c>
    </row>
    <row r="180" spans="1:7" x14ac:dyDescent="0.35">
      <c r="A180" s="319"/>
      <c r="B180" s="50" t="s">
        <v>41</v>
      </c>
      <c r="C180" s="291">
        <v>76</v>
      </c>
      <c r="D180" s="282">
        <v>342</v>
      </c>
      <c r="E180" s="282">
        <v>775</v>
      </c>
      <c r="F180" s="286">
        <v>945</v>
      </c>
      <c r="G180" s="300" t="s">
        <v>158</v>
      </c>
    </row>
    <row r="181" spans="1:7" x14ac:dyDescent="0.35">
      <c r="A181" s="319"/>
      <c r="B181" s="50" t="s">
        <v>43</v>
      </c>
      <c r="C181" s="291">
        <v>249</v>
      </c>
      <c r="D181" s="282">
        <v>352</v>
      </c>
      <c r="E181" s="282">
        <v>366</v>
      </c>
      <c r="F181" s="286">
        <v>392</v>
      </c>
      <c r="G181" s="300"/>
    </row>
    <row r="182" spans="1:7" x14ac:dyDescent="0.35">
      <c r="A182" s="319"/>
      <c r="B182" s="50" t="s">
        <v>45</v>
      </c>
      <c r="C182" s="296">
        <v>0</v>
      </c>
      <c r="D182" s="282">
        <v>2</v>
      </c>
      <c r="E182" s="282">
        <v>9</v>
      </c>
      <c r="F182" s="286">
        <v>19</v>
      </c>
      <c r="G182" s="300" t="s">
        <v>158</v>
      </c>
    </row>
    <row r="183" spans="1:7" x14ac:dyDescent="0.35">
      <c r="A183" s="319"/>
      <c r="B183" s="50" t="s">
        <v>47</v>
      </c>
      <c r="C183" s="296">
        <v>0</v>
      </c>
      <c r="D183" s="282">
        <v>8</v>
      </c>
      <c r="E183" s="282">
        <v>8</v>
      </c>
      <c r="F183" s="286">
        <v>8</v>
      </c>
      <c r="G183" s="300"/>
    </row>
    <row r="184" spans="1:7" ht="29.5" customHeight="1" x14ac:dyDescent="0.35">
      <c r="A184" s="319"/>
      <c r="B184" s="50" t="s">
        <v>49</v>
      </c>
      <c r="C184" s="291">
        <v>70</v>
      </c>
      <c r="D184" s="282">
        <v>119</v>
      </c>
      <c r="E184" s="282">
        <v>172</v>
      </c>
      <c r="F184" s="286">
        <v>184</v>
      </c>
      <c r="G184" s="300"/>
    </row>
    <row r="185" spans="1:7" x14ac:dyDescent="0.35">
      <c r="A185" s="319"/>
      <c r="B185" s="50" t="s">
        <v>50</v>
      </c>
      <c r="C185" s="291">
        <v>6</v>
      </c>
      <c r="D185" s="282">
        <v>61</v>
      </c>
      <c r="E185" s="282">
        <v>61</v>
      </c>
      <c r="F185" s="286">
        <v>61</v>
      </c>
      <c r="G185" s="300"/>
    </row>
    <row r="186" spans="1:7" ht="15" thickBot="1" x14ac:dyDescent="0.4">
      <c r="A186" s="320"/>
      <c r="B186" s="281" t="s">
        <v>51</v>
      </c>
      <c r="C186" s="293">
        <v>0</v>
      </c>
      <c r="D186" s="288">
        <v>0</v>
      </c>
      <c r="E186" s="288">
        <v>0</v>
      </c>
      <c r="F186" s="290">
        <v>0</v>
      </c>
      <c r="G186" s="39"/>
    </row>
    <row r="187" spans="1:7" ht="15" thickBot="1" x14ac:dyDescent="0.4">
      <c r="A187" s="332" t="s">
        <v>98</v>
      </c>
      <c r="B187" s="51" t="s">
        <v>29</v>
      </c>
      <c r="C187" s="285">
        <v>380</v>
      </c>
      <c r="D187" s="287">
        <v>753</v>
      </c>
      <c r="E187" s="287">
        <v>1017</v>
      </c>
      <c r="F187" s="289">
        <v>1544</v>
      </c>
      <c r="G187" s="52"/>
    </row>
    <row r="188" spans="1:7" ht="15" thickBot="1" x14ac:dyDescent="0.4">
      <c r="A188" s="321"/>
      <c r="B188" s="48" t="s">
        <v>30</v>
      </c>
      <c r="C188" s="283">
        <v>47</v>
      </c>
      <c r="D188" s="282">
        <v>232</v>
      </c>
      <c r="E188" s="282">
        <v>439</v>
      </c>
      <c r="F188" s="286">
        <v>629</v>
      </c>
      <c r="G188" s="48"/>
    </row>
    <row r="189" spans="1:7" ht="15" thickBot="1" x14ac:dyDescent="0.4">
      <c r="A189" s="321"/>
      <c r="B189" s="48" t="s">
        <v>31</v>
      </c>
      <c r="C189" s="283">
        <v>333</v>
      </c>
      <c r="D189" s="282">
        <v>403</v>
      </c>
      <c r="E189" s="282">
        <v>501</v>
      </c>
      <c r="F189" s="286">
        <v>655</v>
      </c>
      <c r="G189" s="48"/>
    </row>
    <row r="190" spans="1:7" ht="15" thickBot="1" x14ac:dyDescent="0.4">
      <c r="A190" s="321"/>
      <c r="B190" s="48" t="s">
        <v>32</v>
      </c>
      <c r="C190" s="284">
        <v>0</v>
      </c>
      <c r="D190" s="294">
        <v>0</v>
      </c>
      <c r="E190" s="294">
        <v>0</v>
      </c>
      <c r="F190" s="295">
        <v>0</v>
      </c>
      <c r="G190" s="48"/>
    </row>
    <row r="191" spans="1:7" ht="15" thickBot="1" x14ac:dyDescent="0.4">
      <c r="A191" s="321"/>
      <c r="B191" s="48" t="s">
        <v>34</v>
      </c>
      <c r="C191" s="283">
        <v>32</v>
      </c>
      <c r="D191" s="282">
        <v>32</v>
      </c>
      <c r="E191" s="282">
        <v>30</v>
      </c>
      <c r="F191" s="286">
        <v>22</v>
      </c>
      <c r="G191" s="48"/>
    </row>
    <row r="192" spans="1:7" ht="15" thickBot="1" x14ac:dyDescent="0.4">
      <c r="A192" s="321"/>
      <c r="B192" s="48" t="s">
        <v>36</v>
      </c>
      <c r="C192" s="283">
        <v>12</v>
      </c>
      <c r="D192" s="282">
        <v>10</v>
      </c>
      <c r="E192" s="282">
        <v>8</v>
      </c>
      <c r="F192" s="286">
        <v>4</v>
      </c>
      <c r="G192" s="48"/>
    </row>
    <row r="193" spans="1:7" ht="15" thickBot="1" x14ac:dyDescent="0.4">
      <c r="A193" s="321"/>
      <c r="B193" s="48" t="s">
        <v>38</v>
      </c>
      <c r="C193" s="283">
        <v>25</v>
      </c>
      <c r="D193" s="282">
        <v>107</v>
      </c>
      <c r="E193" s="282">
        <v>195</v>
      </c>
      <c r="F193" s="286">
        <v>644</v>
      </c>
      <c r="G193" s="48"/>
    </row>
    <row r="194" spans="1:7" ht="15" thickBot="1" x14ac:dyDescent="0.4">
      <c r="A194" s="321"/>
      <c r="B194" s="48" t="s">
        <v>40</v>
      </c>
      <c r="C194" s="284">
        <v>0</v>
      </c>
      <c r="D194" s="282">
        <v>76</v>
      </c>
      <c r="E194" s="282">
        <v>102</v>
      </c>
      <c r="F194" s="286">
        <v>235</v>
      </c>
      <c r="G194" s="48"/>
    </row>
    <row r="195" spans="1:7" ht="15" thickBot="1" x14ac:dyDescent="0.4">
      <c r="A195" s="321"/>
      <c r="B195" s="48" t="s">
        <v>41</v>
      </c>
      <c r="C195" s="283">
        <v>117</v>
      </c>
      <c r="D195" s="282">
        <v>811</v>
      </c>
      <c r="E195" s="282">
        <v>1379</v>
      </c>
      <c r="F195" s="286">
        <v>1722</v>
      </c>
      <c r="G195" s="48"/>
    </row>
    <row r="196" spans="1:7" ht="15" thickBot="1" x14ac:dyDescent="0.4">
      <c r="A196" s="321"/>
      <c r="B196" s="48" t="s">
        <v>43</v>
      </c>
      <c r="C196" s="283">
        <v>326</v>
      </c>
      <c r="D196" s="282">
        <v>298</v>
      </c>
      <c r="E196" s="282">
        <v>280</v>
      </c>
      <c r="F196" s="286">
        <v>262</v>
      </c>
      <c r="G196" s="48"/>
    </row>
    <row r="197" spans="1:7" ht="15" thickBot="1" x14ac:dyDescent="0.4">
      <c r="A197" s="321"/>
      <c r="B197" s="48" t="s">
        <v>45</v>
      </c>
      <c r="C197" s="284">
        <v>0</v>
      </c>
      <c r="D197" s="282">
        <v>61</v>
      </c>
      <c r="E197" s="282">
        <v>61</v>
      </c>
      <c r="F197" s="286">
        <v>61</v>
      </c>
      <c r="G197" s="48"/>
    </row>
    <row r="198" spans="1:7" ht="15" thickBot="1" x14ac:dyDescent="0.4">
      <c r="A198" s="321"/>
      <c r="B198" s="48" t="s">
        <v>47</v>
      </c>
      <c r="C198" s="284">
        <v>0</v>
      </c>
      <c r="D198" s="294">
        <v>0</v>
      </c>
      <c r="E198" s="294">
        <v>0</v>
      </c>
      <c r="F198" s="295">
        <v>0</v>
      </c>
      <c r="G198" s="48"/>
    </row>
    <row r="199" spans="1:7" ht="15" thickBot="1" x14ac:dyDescent="0.4">
      <c r="A199" s="321"/>
      <c r="B199" s="48" t="s">
        <v>49</v>
      </c>
      <c r="C199" s="283">
        <v>57</v>
      </c>
      <c r="D199" s="282">
        <v>182</v>
      </c>
      <c r="E199" s="282">
        <v>294</v>
      </c>
      <c r="F199" s="286">
        <v>500</v>
      </c>
      <c r="G199" s="48"/>
    </row>
    <row r="200" spans="1:7" ht="15" thickBot="1" x14ac:dyDescent="0.4">
      <c r="A200" s="321"/>
      <c r="B200" s="48" t="s">
        <v>50</v>
      </c>
      <c r="C200" s="283">
        <v>8</v>
      </c>
      <c r="D200" s="282">
        <v>31</v>
      </c>
      <c r="E200" s="282">
        <v>165</v>
      </c>
      <c r="F200" s="286">
        <v>289</v>
      </c>
      <c r="G200" s="128"/>
    </row>
    <row r="201" spans="1:7" ht="15" thickBot="1" x14ac:dyDescent="0.4">
      <c r="A201" s="322"/>
      <c r="B201" s="42" t="s">
        <v>51</v>
      </c>
      <c r="C201" s="284">
        <v>0</v>
      </c>
      <c r="D201" s="288">
        <v>0</v>
      </c>
      <c r="E201" s="288">
        <v>0</v>
      </c>
      <c r="F201" s="290">
        <v>0</v>
      </c>
      <c r="G201" s="42"/>
    </row>
    <row r="202" spans="1:7" x14ac:dyDescent="0.35">
      <c r="A202" s="318" t="s">
        <v>99</v>
      </c>
      <c r="B202" s="49" t="s">
        <v>29</v>
      </c>
      <c r="C202" s="292">
        <v>110.3</v>
      </c>
      <c r="D202" s="287">
        <v>198</v>
      </c>
      <c r="E202" s="287">
        <v>297</v>
      </c>
      <c r="F202" s="289">
        <v>420</v>
      </c>
      <c r="G202" s="49"/>
    </row>
    <row r="203" spans="1:7" x14ac:dyDescent="0.35">
      <c r="A203" s="319"/>
      <c r="B203" s="50" t="s">
        <v>30</v>
      </c>
      <c r="C203" s="291">
        <v>3.1</v>
      </c>
      <c r="D203" s="282">
        <v>7.5</v>
      </c>
      <c r="E203" s="282">
        <v>44</v>
      </c>
      <c r="F203" s="286">
        <v>60</v>
      </c>
      <c r="G203" s="50"/>
    </row>
    <row r="204" spans="1:7" x14ac:dyDescent="0.35">
      <c r="A204" s="319"/>
      <c r="B204" s="50" t="s">
        <v>31</v>
      </c>
      <c r="C204" s="291">
        <v>108.5</v>
      </c>
      <c r="D204" s="282">
        <v>129.5</v>
      </c>
      <c r="E204" s="282">
        <v>129.5</v>
      </c>
      <c r="F204" s="286">
        <v>323</v>
      </c>
      <c r="G204" s="50"/>
    </row>
    <row r="205" spans="1:7" x14ac:dyDescent="0.35">
      <c r="A205" s="319"/>
      <c r="B205" s="50" t="s">
        <v>32</v>
      </c>
      <c r="C205" s="296">
        <v>0</v>
      </c>
      <c r="D205" s="294">
        <v>0</v>
      </c>
      <c r="E205" s="294">
        <v>0</v>
      </c>
      <c r="F205" s="295">
        <v>0</v>
      </c>
      <c r="G205" s="50"/>
    </row>
    <row r="206" spans="1:7" x14ac:dyDescent="0.35">
      <c r="A206" s="319"/>
      <c r="B206" s="50" t="s">
        <v>34</v>
      </c>
      <c r="C206" s="291">
        <v>4</v>
      </c>
      <c r="D206" s="282">
        <v>4</v>
      </c>
      <c r="E206" s="282">
        <v>4</v>
      </c>
      <c r="F206" s="286">
        <v>4</v>
      </c>
      <c r="G206" s="50"/>
    </row>
    <row r="207" spans="1:7" x14ac:dyDescent="0.35">
      <c r="A207" s="319"/>
      <c r="B207" s="50" t="s">
        <v>36</v>
      </c>
      <c r="C207" s="291">
        <v>56.2</v>
      </c>
      <c r="D207" s="282">
        <v>56.2</v>
      </c>
      <c r="E207" s="282">
        <v>56.2</v>
      </c>
      <c r="F207" s="286">
        <v>56.2</v>
      </c>
      <c r="G207" s="50"/>
    </row>
    <row r="208" spans="1:7" x14ac:dyDescent="0.35">
      <c r="A208" s="319"/>
      <c r="B208" s="50" t="s">
        <v>38</v>
      </c>
      <c r="C208" s="291">
        <v>7.5</v>
      </c>
      <c r="D208" s="282">
        <v>20</v>
      </c>
      <c r="E208" s="282">
        <v>50</v>
      </c>
      <c r="F208" s="286">
        <v>150</v>
      </c>
      <c r="G208" s="50"/>
    </row>
    <row r="209" spans="1:7" x14ac:dyDescent="0.35">
      <c r="A209" s="319"/>
      <c r="B209" s="50" t="s">
        <v>40</v>
      </c>
      <c r="C209" s="291">
        <v>1</v>
      </c>
      <c r="D209" s="282">
        <v>3.5</v>
      </c>
      <c r="E209" s="282">
        <v>20</v>
      </c>
      <c r="F209" s="286">
        <v>35</v>
      </c>
      <c r="G209" s="50"/>
    </row>
    <row r="210" spans="1:7" x14ac:dyDescent="0.35">
      <c r="A210" s="319"/>
      <c r="B210" s="50" t="s">
        <v>41</v>
      </c>
      <c r="C210" s="291">
        <v>39.299999999999997</v>
      </c>
      <c r="D210" s="282">
        <v>80</v>
      </c>
      <c r="E210" s="282">
        <v>160</v>
      </c>
      <c r="F210" s="286">
        <v>500</v>
      </c>
      <c r="G210" s="50"/>
    </row>
    <row r="211" spans="1:7" x14ac:dyDescent="0.35">
      <c r="A211" s="319"/>
      <c r="B211" s="50" t="s">
        <v>43</v>
      </c>
      <c r="C211" s="291">
        <v>125</v>
      </c>
      <c r="D211" s="282">
        <v>130</v>
      </c>
      <c r="E211" s="282">
        <v>135</v>
      </c>
      <c r="F211" s="286">
        <v>135</v>
      </c>
      <c r="G211" s="50"/>
    </row>
    <row r="212" spans="1:7" x14ac:dyDescent="0.35">
      <c r="A212" s="319"/>
      <c r="B212" s="50" t="s">
        <v>45</v>
      </c>
      <c r="C212" s="296">
        <v>0</v>
      </c>
      <c r="D212" s="294">
        <v>0</v>
      </c>
      <c r="E212" s="282">
        <v>100</v>
      </c>
      <c r="F212" s="286">
        <v>200</v>
      </c>
      <c r="G212" s="50"/>
    </row>
    <row r="213" spans="1:7" x14ac:dyDescent="0.35">
      <c r="A213" s="319"/>
      <c r="B213" s="50" t="s">
        <v>47</v>
      </c>
      <c r="C213" s="296">
        <v>0</v>
      </c>
      <c r="D213" s="294">
        <v>0</v>
      </c>
      <c r="E213" s="294">
        <v>0</v>
      </c>
      <c r="F213" s="295">
        <v>0</v>
      </c>
      <c r="G213" s="50"/>
    </row>
    <row r="214" spans="1:7" x14ac:dyDescent="0.35">
      <c r="A214" s="319"/>
      <c r="B214" s="50" t="s">
        <v>49</v>
      </c>
      <c r="C214" s="291">
        <v>12.2</v>
      </c>
      <c r="D214" s="282">
        <v>25</v>
      </c>
      <c r="E214" s="282">
        <v>50</v>
      </c>
      <c r="F214" s="286">
        <v>79.3</v>
      </c>
      <c r="G214" s="50"/>
    </row>
    <row r="215" spans="1:7" x14ac:dyDescent="0.35">
      <c r="A215" s="319"/>
      <c r="B215" s="50" t="s">
        <v>50</v>
      </c>
      <c r="C215" s="296">
        <v>0</v>
      </c>
      <c r="D215" s="282">
        <v>104.7</v>
      </c>
      <c r="E215" s="282">
        <v>213.7</v>
      </c>
      <c r="F215" s="286">
        <v>300</v>
      </c>
      <c r="G215" s="50"/>
    </row>
    <row r="216" spans="1:7" ht="15" thickBot="1" x14ac:dyDescent="0.4">
      <c r="A216" s="320"/>
      <c r="B216" s="36" t="s">
        <v>51</v>
      </c>
      <c r="C216" s="293">
        <v>0</v>
      </c>
      <c r="D216" s="288">
        <v>0</v>
      </c>
      <c r="E216" s="288">
        <v>0</v>
      </c>
      <c r="F216" s="290">
        <v>0</v>
      </c>
      <c r="G216" s="36"/>
    </row>
    <row r="217" spans="1:7" ht="15" thickBot="1" x14ac:dyDescent="0.4">
      <c r="A217" s="332" t="s">
        <v>100</v>
      </c>
      <c r="B217" s="51" t="s">
        <v>29</v>
      </c>
      <c r="C217" s="285">
        <v>112</v>
      </c>
      <c r="D217" s="287">
        <v>247</v>
      </c>
      <c r="E217" s="287">
        <v>469</v>
      </c>
      <c r="F217" s="289">
        <v>990</v>
      </c>
      <c r="G217" s="52"/>
    </row>
    <row r="218" spans="1:7" ht="15" thickBot="1" x14ac:dyDescent="0.4">
      <c r="A218" s="321"/>
      <c r="B218" s="48" t="s">
        <v>30</v>
      </c>
      <c r="C218" s="283">
        <v>1</v>
      </c>
      <c r="D218" s="282">
        <v>23</v>
      </c>
      <c r="E218" s="282">
        <v>23</v>
      </c>
      <c r="F218" s="286">
        <v>28</v>
      </c>
      <c r="G218" s="48"/>
    </row>
    <row r="219" spans="1:7" ht="15" thickBot="1" x14ac:dyDescent="0.4">
      <c r="A219" s="321"/>
      <c r="B219" s="48" t="s">
        <v>31</v>
      </c>
      <c r="C219" s="283">
        <v>118</v>
      </c>
      <c r="D219" s="282">
        <v>138</v>
      </c>
      <c r="E219" s="282">
        <v>154</v>
      </c>
      <c r="F219" s="286">
        <v>156</v>
      </c>
      <c r="G219" s="48"/>
    </row>
    <row r="220" spans="1:7" ht="15" thickBot="1" x14ac:dyDescent="0.4">
      <c r="A220" s="321"/>
      <c r="B220" s="48" t="s">
        <v>32</v>
      </c>
      <c r="C220" s="284">
        <v>0</v>
      </c>
      <c r="D220" s="294">
        <v>0</v>
      </c>
      <c r="E220" s="294">
        <v>0</v>
      </c>
      <c r="F220" s="295">
        <v>0</v>
      </c>
      <c r="G220" s="48"/>
    </row>
    <row r="221" spans="1:7" ht="15" thickBot="1" x14ac:dyDescent="0.4">
      <c r="A221" s="321"/>
      <c r="B221" s="48" t="s">
        <v>34</v>
      </c>
      <c r="C221" s="283">
        <v>10</v>
      </c>
      <c r="D221" s="282">
        <v>10</v>
      </c>
      <c r="E221" s="282">
        <v>10</v>
      </c>
      <c r="F221" s="286">
        <v>10</v>
      </c>
      <c r="G221" s="48"/>
    </row>
    <row r="222" spans="1:7" ht="15" thickBot="1" x14ac:dyDescent="0.4">
      <c r="A222" s="321"/>
      <c r="B222" s="48" t="s">
        <v>36</v>
      </c>
      <c r="C222" s="283">
        <v>948</v>
      </c>
      <c r="D222" s="282">
        <v>895</v>
      </c>
      <c r="E222" s="282">
        <v>942</v>
      </c>
      <c r="F222" s="286">
        <v>1054</v>
      </c>
      <c r="G222" s="48"/>
    </row>
    <row r="223" spans="1:7" ht="15" thickBot="1" x14ac:dyDescent="0.4">
      <c r="A223" s="321"/>
      <c r="B223" s="48" t="s">
        <v>38</v>
      </c>
      <c r="C223" s="283">
        <v>3</v>
      </c>
      <c r="D223" s="282">
        <v>102</v>
      </c>
      <c r="E223" s="282">
        <v>231</v>
      </c>
      <c r="F223" s="286">
        <v>433</v>
      </c>
      <c r="G223" s="48"/>
    </row>
    <row r="224" spans="1:7" ht="15" thickBot="1" x14ac:dyDescent="0.4">
      <c r="A224" s="321"/>
      <c r="B224" s="48" t="s">
        <v>40</v>
      </c>
      <c r="C224" s="283">
        <v>17</v>
      </c>
      <c r="D224" s="282">
        <v>98</v>
      </c>
      <c r="E224" s="282">
        <v>182</v>
      </c>
      <c r="F224" s="286">
        <v>451</v>
      </c>
      <c r="G224" s="48"/>
    </row>
    <row r="225" spans="1:7" ht="15" thickBot="1" x14ac:dyDescent="0.4">
      <c r="A225" s="321"/>
      <c r="B225" s="48" t="s">
        <v>41</v>
      </c>
      <c r="C225" s="283">
        <v>70</v>
      </c>
      <c r="D225" s="282">
        <v>388</v>
      </c>
      <c r="E225" s="282">
        <v>774</v>
      </c>
      <c r="F225" s="286">
        <v>1125</v>
      </c>
      <c r="G225" s="48"/>
    </row>
    <row r="226" spans="1:7" ht="15" thickBot="1" x14ac:dyDescent="0.4">
      <c r="A226" s="321"/>
      <c r="B226" s="48" t="s">
        <v>43</v>
      </c>
      <c r="C226" s="283">
        <v>670</v>
      </c>
      <c r="D226" s="282">
        <v>636</v>
      </c>
      <c r="E226" s="282">
        <v>603</v>
      </c>
      <c r="F226" s="286">
        <v>581</v>
      </c>
      <c r="G226" s="48"/>
    </row>
    <row r="227" spans="1:7" ht="15" thickBot="1" x14ac:dyDescent="0.4">
      <c r="A227" s="321"/>
      <c r="B227" s="48" t="s">
        <v>45</v>
      </c>
      <c r="C227" s="284">
        <v>0</v>
      </c>
      <c r="D227" s="294">
        <v>0</v>
      </c>
      <c r="E227" s="294">
        <v>0</v>
      </c>
      <c r="F227" s="295">
        <v>0</v>
      </c>
      <c r="G227" s="48"/>
    </row>
    <row r="228" spans="1:7" ht="15" thickBot="1" x14ac:dyDescent="0.4">
      <c r="A228" s="321"/>
      <c r="B228" s="48" t="s">
        <v>47</v>
      </c>
      <c r="C228" s="283">
        <v>12</v>
      </c>
      <c r="D228" s="282">
        <v>60</v>
      </c>
      <c r="E228" s="282">
        <v>60</v>
      </c>
      <c r="F228" s="286">
        <v>60</v>
      </c>
      <c r="G228" s="48"/>
    </row>
    <row r="229" spans="1:7" ht="15" thickBot="1" x14ac:dyDescent="0.4">
      <c r="A229" s="321"/>
      <c r="B229" s="48" t="s">
        <v>49</v>
      </c>
      <c r="C229" s="283">
        <v>21</v>
      </c>
      <c r="D229" s="282">
        <v>60</v>
      </c>
      <c r="E229" s="282">
        <v>105</v>
      </c>
      <c r="F229" s="286">
        <v>120</v>
      </c>
      <c r="G229" s="48"/>
    </row>
    <row r="230" spans="1:7" ht="15" thickBot="1" x14ac:dyDescent="0.4">
      <c r="A230" s="321"/>
      <c r="B230" s="48" t="s">
        <v>50</v>
      </c>
      <c r="C230" s="283">
        <v>19</v>
      </c>
      <c r="D230" s="282">
        <v>169</v>
      </c>
      <c r="E230" s="282">
        <v>206</v>
      </c>
      <c r="F230" s="286">
        <v>281</v>
      </c>
      <c r="G230" s="128"/>
    </row>
    <row r="231" spans="1:7" ht="15" thickBot="1" x14ac:dyDescent="0.4">
      <c r="A231" s="322"/>
      <c r="B231" s="42" t="s">
        <v>51</v>
      </c>
      <c r="C231" s="284">
        <v>0</v>
      </c>
      <c r="D231" s="288">
        <v>0</v>
      </c>
      <c r="E231" s="288">
        <v>0</v>
      </c>
      <c r="F231" s="290">
        <v>0</v>
      </c>
      <c r="G231" s="42"/>
    </row>
    <row r="232" spans="1:7" x14ac:dyDescent="0.35">
      <c r="A232" s="318" t="s">
        <v>101</v>
      </c>
      <c r="B232" s="49" t="s">
        <v>29</v>
      </c>
      <c r="C232" s="292">
        <v>1330</v>
      </c>
      <c r="D232" s="287">
        <v>2187.1999999999998</v>
      </c>
      <c r="E232" s="287">
        <v>3182.3</v>
      </c>
      <c r="F232" s="289">
        <v>4807.5</v>
      </c>
      <c r="G232" s="49"/>
    </row>
    <row r="233" spans="1:7" x14ac:dyDescent="0.35">
      <c r="A233" s="319"/>
      <c r="B233" s="50" t="s">
        <v>30</v>
      </c>
      <c r="C233" s="291">
        <v>280.3</v>
      </c>
      <c r="D233" s="282">
        <v>841.1</v>
      </c>
      <c r="E233" s="282">
        <v>1481.5</v>
      </c>
      <c r="F233" s="286">
        <v>2556.5</v>
      </c>
      <c r="G233" s="50"/>
    </row>
    <row r="234" spans="1:7" x14ac:dyDescent="0.35">
      <c r="A234" s="319"/>
      <c r="B234" s="50" t="s">
        <v>31</v>
      </c>
      <c r="C234" s="291">
        <v>1489</v>
      </c>
      <c r="D234" s="282">
        <v>2747</v>
      </c>
      <c r="E234" s="282">
        <v>3794</v>
      </c>
      <c r="F234" s="286">
        <v>3928</v>
      </c>
      <c r="G234" s="50"/>
    </row>
    <row r="235" spans="1:7" x14ac:dyDescent="0.35">
      <c r="A235" s="319"/>
      <c r="B235" s="50" t="s">
        <v>32</v>
      </c>
      <c r="C235" s="296">
        <v>0</v>
      </c>
      <c r="D235" s="294">
        <v>0</v>
      </c>
      <c r="E235" s="294">
        <v>0</v>
      </c>
      <c r="F235" s="295">
        <v>0</v>
      </c>
      <c r="G235" s="50"/>
    </row>
    <row r="236" spans="1:7" x14ac:dyDescent="0.35">
      <c r="A236" s="319"/>
      <c r="B236" s="50" t="s">
        <v>34</v>
      </c>
      <c r="C236" s="291">
        <v>197.9</v>
      </c>
      <c r="D236" s="282">
        <v>192.4</v>
      </c>
      <c r="E236" s="282">
        <v>201.4</v>
      </c>
      <c r="F236" s="286">
        <v>207</v>
      </c>
      <c r="G236" s="50"/>
    </row>
    <row r="237" spans="1:7" x14ac:dyDescent="0.35">
      <c r="A237" s="319"/>
      <c r="B237" s="50" t="s">
        <v>36</v>
      </c>
      <c r="C237" s="291">
        <v>188.7</v>
      </c>
      <c r="D237" s="282">
        <v>181.6</v>
      </c>
      <c r="E237" s="282">
        <v>165.4</v>
      </c>
      <c r="F237" s="286">
        <v>141.69999999999999</v>
      </c>
      <c r="G237" s="50"/>
    </row>
    <row r="238" spans="1:7" x14ac:dyDescent="0.35">
      <c r="A238" s="319"/>
      <c r="B238" s="50" t="s">
        <v>38</v>
      </c>
      <c r="C238" s="291">
        <v>203.4</v>
      </c>
      <c r="D238" s="282">
        <v>469.2</v>
      </c>
      <c r="E238" s="282">
        <v>644.29999999999995</v>
      </c>
      <c r="F238" s="286">
        <v>837.7</v>
      </c>
      <c r="G238" s="50"/>
    </row>
    <row r="239" spans="1:7" x14ac:dyDescent="0.35">
      <c r="A239" s="319"/>
      <c r="B239" s="50" t="s">
        <v>40</v>
      </c>
      <c r="C239" s="291">
        <v>11.6</v>
      </c>
      <c r="D239" s="282">
        <v>92.1</v>
      </c>
      <c r="E239" s="282">
        <v>190.2</v>
      </c>
      <c r="F239" s="286">
        <v>392.4</v>
      </c>
      <c r="G239" s="50"/>
    </row>
    <row r="240" spans="1:7" x14ac:dyDescent="0.35">
      <c r="A240" s="319"/>
      <c r="B240" s="50" t="s">
        <v>41</v>
      </c>
      <c r="C240" s="291">
        <v>433</v>
      </c>
      <c r="D240" s="282">
        <v>2515.8000000000002</v>
      </c>
      <c r="E240" s="282">
        <v>4423</v>
      </c>
      <c r="F240" s="286">
        <v>6361</v>
      </c>
      <c r="G240" s="50"/>
    </row>
    <row r="241" spans="1:7" x14ac:dyDescent="0.35">
      <c r="A241" s="319"/>
      <c r="B241" s="50" t="s">
        <v>43</v>
      </c>
      <c r="C241" s="291">
        <v>961.12</v>
      </c>
      <c r="D241" s="282">
        <v>1280.4218181818119</v>
      </c>
      <c r="E241" s="282">
        <v>1553.11</v>
      </c>
      <c r="F241" s="286">
        <v>1567.04</v>
      </c>
      <c r="G241" s="50"/>
    </row>
    <row r="242" spans="1:7" x14ac:dyDescent="0.35">
      <c r="A242" s="319"/>
      <c r="B242" s="50" t="s">
        <v>45</v>
      </c>
      <c r="C242" s="291">
        <v>0.3</v>
      </c>
      <c r="D242" s="282">
        <v>5.9</v>
      </c>
      <c r="E242" s="282">
        <v>17.899999999999999</v>
      </c>
      <c r="F242" s="286">
        <v>17.899999999999999</v>
      </c>
      <c r="G242" s="50"/>
    </row>
    <row r="243" spans="1:7" x14ac:dyDescent="0.35">
      <c r="A243" s="319"/>
      <c r="B243" s="50" t="s">
        <v>47</v>
      </c>
      <c r="C243" s="296">
        <v>0</v>
      </c>
      <c r="D243" s="282">
        <v>18</v>
      </c>
      <c r="E243" s="282">
        <v>23</v>
      </c>
      <c r="F243" s="286">
        <v>48</v>
      </c>
      <c r="G243" s="50"/>
    </row>
    <row r="244" spans="1:7" x14ac:dyDescent="0.35">
      <c r="A244" s="319"/>
      <c r="B244" s="50" t="s">
        <v>49</v>
      </c>
      <c r="C244" s="291">
        <v>196.9</v>
      </c>
      <c r="D244" s="282">
        <v>627.20000000000005</v>
      </c>
      <c r="E244" s="282">
        <v>1003.4</v>
      </c>
      <c r="F244" s="286">
        <v>1455.8</v>
      </c>
      <c r="G244" s="50"/>
    </row>
    <row r="245" spans="1:7" x14ac:dyDescent="0.35">
      <c r="A245" s="319"/>
      <c r="B245" s="50" t="s">
        <v>50</v>
      </c>
      <c r="C245" s="291">
        <v>18</v>
      </c>
      <c r="D245" s="282">
        <v>787.7</v>
      </c>
      <c r="E245" s="282">
        <v>1448.8</v>
      </c>
      <c r="F245" s="286">
        <v>1537.6</v>
      </c>
      <c r="G245" s="50"/>
    </row>
    <row r="246" spans="1:7" ht="15" thickBot="1" x14ac:dyDescent="0.4">
      <c r="A246" s="320"/>
      <c r="B246" s="36" t="s">
        <v>51</v>
      </c>
      <c r="C246" s="293">
        <v>0</v>
      </c>
      <c r="D246" s="288">
        <v>0</v>
      </c>
      <c r="E246" s="288">
        <v>10</v>
      </c>
      <c r="F246" s="290">
        <v>20</v>
      </c>
      <c r="G246" s="36"/>
    </row>
  </sheetData>
  <mergeCells count="22">
    <mergeCell ref="A232:A246"/>
    <mergeCell ref="A157:A171"/>
    <mergeCell ref="A172:A186"/>
    <mergeCell ref="A187:A201"/>
    <mergeCell ref="A202:A216"/>
    <mergeCell ref="A217:A231"/>
    <mergeCell ref="A82:A96"/>
    <mergeCell ref="A97:A111"/>
    <mergeCell ref="A112:A126"/>
    <mergeCell ref="A127:A141"/>
    <mergeCell ref="A142:A156"/>
    <mergeCell ref="A67:A81"/>
    <mergeCell ref="A52:A66"/>
    <mergeCell ref="A1:G1"/>
    <mergeCell ref="A3:G3"/>
    <mergeCell ref="A7:A21"/>
    <mergeCell ref="A22:A36"/>
    <mergeCell ref="A37:A51"/>
    <mergeCell ref="A5:A6"/>
    <mergeCell ref="B5:B6"/>
    <mergeCell ref="D5:F5"/>
    <mergeCell ref="G5:G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9001C-19ED-4885-90CB-1DD80090B65B}">
  <sheetPr>
    <tabColor theme="3" tint="0.249977111117893"/>
  </sheetPr>
  <dimension ref="A1:G441"/>
  <sheetViews>
    <sheetView showGridLines="0" topLeftCell="B1" zoomScale="90" zoomScaleNormal="90" workbookViewId="0">
      <pane ySplit="6" topLeftCell="A109" activePane="bottomLeft" state="frozen"/>
      <selection activeCell="A23" sqref="A23:A37"/>
      <selection pane="bottomLeft" activeCell="E16" sqref="E16"/>
    </sheetView>
  </sheetViews>
  <sheetFormatPr baseColWidth="10" defaultColWidth="11.453125" defaultRowHeight="14.5" x14ac:dyDescent="0.35"/>
  <cols>
    <col min="1" max="1" width="20.1796875" customWidth="1"/>
    <col min="2" max="2" width="73" customWidth="1"/>
    <col min="3" max="3" width="11.453125" customWidth="1"/>
    <col min="4" max="4" width="10.453125" customWidth="1"/>
    <col min="5" max="6" width="10.1796875" bestFit="1" customWidth="1"/>
    <col min="7" max="7" width="73.7265625" customWidth="1"/>
    <col min="8" max="8" width="62.81640625" customWidth="1"/>
  </cols>
  <sheetData>
    <row r="1" spans="1:7" ht="32.15" customHeight="1" thickBot="1" x14ac:dyDescent="0.4">
      <c r="A1" s="327" t="s">
        <v>102</v>
      </c>
      <c r="B1" s="328"/>
      <c r="C1" s="328"/>
      <c r="D1" s="328"/>
      <c r="E1" s="328"/>
      <c r="F1" s="328"/>
      <c r="G1" s="329"/>
    </row>
    <row r="2" spans="1:7" ht="21" customHeight="1" thickBot="1" x14ac:dyDescent="0.4">
      <c r="A2" s="4"/>
      <c r="B2" s="4"/>
      <c r="C2" s="4"/>
      <c r="D2" s="4"/>
      <c r="E2" s="4"/>
      <c r="F2" s="4"/>
    </row>
    <row r="3" spans="1:7" ht="56.25" customHeight="1" thickBot="1" x14ac:dyDescent="0.4">
      <c r="A3" s="310" t="s">
        <v>274</v>
      </c>
      <c r="B3" s="311"/>
      <c r="C3" s="311"/>
      <c r="D3" s="311"/>
      <c r="E3" s="311"/>
      <c r="F3" s="311"/>
      <c r="G3" s="312"/>
    </row>
    <row r="4" spans="1:7" ht="21" customHeight="1" thickBot="1" x14ac:dyDescent="0.4">
      <c r="A4" s="2"/>
      <c r="B4" s="5"/>
      <c r="C4" s="5"/>
      <c r="D4" s="5"/>
      <c r="E4" s="5"/>
      <c r="F4" s="5"/>
    </row>
    <row r="5" spans="1:7" ht="23.5" customHeight="1" thickBot="1" x14ac:dyDescent="0.4">
      <c r="A5" s="323" t="s">
        <v>65</v>
      </c>
      <c r="B5" s="341" t="s">
        <v>21</v>
      </c>
      <c r="C5" s="11" t="s">
        <v>24</v>
      </c>
      <c r="D5" s="334" t="s">
        <v>67</v>
      </c>
      <c r="E5" s="334"/>
      <c r="F5" s="335"/>
      <c r="G5" s="343" t="s">
        <v>26</v>
      </c>
    </row>
    <row r="6" spans="1:7" ht="23.5" customHeight="1" thickBot="1" x14ac:dyDescent="0.4">
      <c r="A6" s="340"/>
      <c r="B6" s="351"/>
      <c r="C6" s="33">
        <v>2024</v>
      </c>
      <c r="D6" s="34">
        <v>2030</v>
      </c>
      <c r="E6" s="34">
        <v>2035</v>
      </c>
      <c r="F6" s="35">
        <v>2045</v>
      </c>
      <c r="G6" s="352"/>
    </row>
    <row r="7" spans="1:7" ht="15" thickBot="1" x14ac:dyDescent="0.4">
      <c r="A7" s="345" t="s">
        <v>103</v>
      </c>
      <c r="B7" s="52" t="s">
        <v>29</v>
      </c>
      <c r="C7" s="95">
        <v>129.2740049999999</v>
      </c>
      <c r="D7" s="96">
        <v>265.98114785714279</v>
      </c>
      <c r="E7" s="96">
        <v>402.94911669867969</v>
      </c>
      <c r="F7" s="97">
        <v>537.43806423171748</v>
      </c>
      <c r="G7" s="6"/>
    </row>
    <row r="8" spans="1:7" ht="15" thickBot="1" x14ac:dyDescent="0.4">
      <c r="A8" s="346"/>
      <c r="B8" s="48" t="s">
        <v>30</v>
      </c>
      <c r="C8" s="98">
        <v>0.474275</v>
      </c>
      <c r="D8" s="99">
        <v>15.674275</v>
      </c>
      <c r="E8" s="99">
        <v>30.474274999999999</v>
      </c>
      <c r="F8" s="100">
        <v>46.474274999999999</v>
      </c>
      <c r="G8" s="7"/>
    </row>
    <row r="9" spans="1:7" ht="15" thickBot="1" x14ac:dyDescent="0.4">
      <c r="A9" s="346"/>
      <c r="B9" s="48" t="s">
        <v>31</v>
      </c>
      <c r="C9" s="98">
        <v>9.2424999999999997</v>
      </c>
      <c r="D9" s="99">
        <v>34.762499999999996</v>
      </c>
      <c r="E9" s="99">
        <v>47.862499999999997</v>
      </c>
      <c r="F9" s="100">
        <v>61.862499999999997</v>
      </c>
      <c r="G9" s="7"/>
    </row>
    <row r="10" spans="1:7" ht="15" thickBot="1" x14ac:dyDescent="0.4">
      <c r="A10" s="346"/>
      <c r="B10" s="48" t="s">
        <v>32</v>
      </c>
      <c r="C10" s="106">
        <v>0</v>
      </c>
      <c r="D10" s="109">
        <v>0</v>
      </c>
      <c r="E10" s="109">
        <v>0</v>
      </c>
      <c r="F10" s="110">
        <v>0</v>
      </c>
      <c r="G10" s="7"/>
    </row>
    <row r="11" spans="1:7" ht="15" thickBot="1" x14ac:dyDescent="0.4">
      <c r="A11" s="346"/>
      <c r="B11" s="48" t="s">
        <v>34</v>
      </c>
      <c r="C11" s="98">
        <v>21.122999999999998</v>
      </c>
      <c r="D11" s="99">
        <v>20.781285714285712</v>
      </c>
      <c r="E11" s="99">
        <v>19.335857142857144</v>
      </c>
      <c r="F11" s="100">
        <v>17.179857142857145</v>
      </c>
      <c r="G11" s="270"/>
    </row>
    <row r="12" spans="1:7" ht="15" thickBot="1" x14ac:dyDescent="0.4">
      <c r="A12" s="346"/>
      <c r="B12" s="48" t="s">
        <v>36</v>
      </c>
      <c r="C12" s="98">
        <v>9.1315200000000001</v>
      </c>
      <c r="D12" s="99">
        <v>6.9573485714285717</v>
      </c>
      <c r="E12" s="99">
        <v>4.7831771428571432</v>
      </c>
      <c r="F12" s="110">
        <v>0</v>
      </c>
      <c r="G12" s="270"/>
    </row>
    <row r="13" spans="1:7" ht="15" thickBot="1" x14ac:dyDescent="0.4">
      <c r="A13" s="346"/>
      <c r="B13" s="48" t="s">
        <v>38</v>
      </c>
      <c r="C13" s="98">
        <v>31.225030000000316</v>
      </c>
      <c r="D13" s="99">
        <v>68.627887142857446</v>
      </c>
      <c r="E13" s="99">
        <v>111.53340142857172</v>
      </c>
      <c r="F13" s="100">
        <v>154.52960142857177</v>
      </c>
      <c r="G13" s="270"/>
    </row>
    <row r="14" spans="1:7" ht="15" thickBot="1" x14ac:dyDescent="0.4">
      <c r="A14" s="346"/>
      <c r="B14" s="48" t="s">
        <v>40</v>
      </c>
      <c r="C14" s="106">
        <v>0</v>
      </c>
      <c r="D14" s="99">
        <v>0.7628571428571429</v>
      </c>
      <c r="E14" s="99">
        <v>8.9971428571428582</v>
      </c>
      <c r="F14" s="100">
        <v>20.687142857142859</v>
      </c>
      <c r="G14" s="270"/>
    </row>
    <row r="15" spans="1:7" ht="15" thickBot="1" x14ac:dyDescent="0.4">
      <c r="A15" s="346"/>
      <c r="B15" s="48" t="s">
        <v>41</v>
      </c>
      <c r="C15" s="98">
        <v>62.343299999999999</v>
      </c>
      <c r="D15" s="99">
        <v>519.25956817914005</v>
      </c>
      <c r="E15" s="99">
        <v>821.97896118933318</v>
      </c>
      <c r="F15" s="100">
        <v>1172.0064027374788</v>
      </c>
      <c r="G15" s="270"/>
    </row>
    <row r="16" spans="1:7" ht="15" thickBot="1" x14ac:dyDescent="0.4">
      <c r="A16" s="346"/>
      <c r="B16" s="48" t="s">
        <v>43</v>
      </c>
      <c r="C16" s="98">
        <v>234.87432812893428</v>
      </c>
      <c r="D16" s="99">
        <v>252.67444665611345</v>
      </c>
      <c r="E16" s="99">
        <v>232.28901808468487</v>
      </c>
      <c r="F16" s="100">
        <v>209.70201808468488</v>
      </c>
      <c r="G16" s="270"/>
    </row>
    <row r="17" spans="1:7" ht="15" thickBot="1" x14ac:dyDescent="0.4">
      <c r="A17" s="346"/>
      <c r="B17" s="48" t="s">
        <v>45</v>
      </c>
      <c r="C17" s="98">
        <v>0.18</v>
      </c>
      <c r="D17" s="99">
        <v>0.2</v>
      </c>
      <c r="E17" s="109">
        <v>0</v>
      </c>
      <c r="F17" s="110">
        <v>0</v>
      </c>
      <c r="G17" s="270"/>
    </row>
    <row r="18" spans="1:7" ht="15" thickBot="1" x14ac:dyDescent="0.4">
      <c r="A18" s="346"/>
      <c r="B18" s="48" t="s">
        <v>47</v>
      </c>
      <c r="C18" s="106">
        <v>0</v>
      </c>
      <c r="D18" s="109">
        <v>0</v>
      </c>
      <c r="E18" s="109">
        <v>0</v>
      </c>
      <c r="F18" s="110">
        <v>0</v>
      </c>
      <c r="G18" s="270"/>
    </row>
    <row r="19" spans="1:7" ht="15" thickBot="1" x14ac:dyDescent="0.4">
      <c r="A19" s="346"/>
      <c r="B19" s="48" t="s">
        <v>49</v>
      </c>
      <c r="C19" s="98">
        <v>27.808479999999875</v>
      </c>
      <c r="D19" s="99">
        <v>57.888969999999873</v>
      </c>
      <c r="E19" s="99">
        <v>144.94848428571419</v>
      </c>
      <c r="F19" s="100">
        <v>233.74468428571416</v>
      </c>
      <c r="G19" s="7"/>
    </row>
    <row r="20" spans="1:7" ht="15" thickBot="1" x14ac:dyDescent="0.4">
      <c r="A20" s="346"/>
      <c r="B20" s="48" t="s">
        <v>50</v>
      </c>
      <c r="C20" s="98">
        <v>2.2000000000000002</v>
      </c>
      <c r="D20" s="99">
        <v>37.200000000000003</v>
      </c>
      <c r="E20" s="99">
        <v>50</v>
      </c>
      <c r="F20" s="100">
        <v>50</v>
      </c>
      <c r="G20" s="27"/>
    </row>
    <row r="21" spans="1:7" ht="15" thickBot="1" x14ac:dyDescent="0.4">
      <c r="A21" s="347"/>
      <c r="B21" s="42" t="s">
        <v>51</v>
      </c>
      <c r="C21" s="106">
        <v>0</v>
      </c>
      <c r="D21" s="107">
        <v>0</v>
      </c>
      <c r="E21" s="107">
        <v>0</v>
      </c>
      <c r="F21" s="108">
        <v>0</v>
      </c>
      <c r="G21" s="8"/>
    </row>
    <row r="22" spans="1:7" x14ac:dyDescent="0.35">
      <c r="A22" s="348" t="s">
        <v>104</v>
      </c>
      <c r="B22" s="49" t="s">
        <v>29</v>
      </c>
      <c r="C22" s="75">
        <v>55.694000000000003</v>
      </c>
      <c r="D22" s="96">
        <v>89.2</v>
      </c>
      <c r="E22" s="96">
        <v>142</v>
      </c>
      <c r="F22" s="97">
        <v>194</v>
      </c>
      <c r="G22" s="20"/>
    </row>
    <row r="23" spans="1:7" x14ac:dyDescent="0.35">
      <c r="A23" s="349"/>
      <c r="B23" s="50" t="s">
        <v>30</v>
      </c>
      <c r="C23" s="77">
        <v>7.3900000000000007E-2</v>
      </c>
      <c r="D23" s="99">
        <v>4</v>
      </c>
      <c r="E23" s="99">
        <v>5</v>
      </c>
      <c r="F23" s="100">
        <v>6.4</v>
      </c>
      <c r="G23" s="21"/>
    </row>
    <row r="24" spans="1:7" x14ac:dyDescent="0.35">
      <c r="A24" s="349"/>
      <c r="B24" s="50" t="s">
        <v>31</v>
      </c>
      <c r="C24" s="125">
        <v>0</v>
      </c>
      <c r="D24" s="109">
        <v>0</v>
      </c>
      <c r="E24" s="109">
        <v>0</v>
      </c>
      <c r="F24" s="110">
        <v>0</v>
      </c>
      <c r="G24" s="21"/>
    </row>
    <row r="25" spans="1:7" x14ac:dyDescent="0.35">
      <c r="A25" s="349"/>
      <c r="B25" s="50" t="s">
        <v>32</v>
      </c>
      <c r="C25" s="125">
        <v>0</v>
      </c>
      <c r="D25" s="109">
        <v>0</v>
      </c>
      <c r="E25" s="109">
        <v>0</v>
      </c>
      <c r="F25" s="110">
        <v>0</v>
      </c>
      <c r="G25" s="21"/>
    </row>
    <row r="26" spans="1:7" x14ac:dyDescent="0.35">
      <c r="A26" s="349"/>
      <c r="B26" s="50" t="s">
        <v>34</v>
      </c>
      <c r="C26" s="77">
        <v>8.8999999999999996E-2</v>
      </c>
      <c r="D26" s="99">
        <v>0.1</v>
      </c>
      <c r="E26" s="99">
        <v>0.1</v>
      </c>
      <c r="F26" s="100">
        <v>0.1</v>
      </c>
      <c r="G26" s="21"/>
    </row>
    <row r="27" spans="1:7" x14ac:dyDescent="0.35">
      <c r="A27" s="349"/>
      <c r="B27" s="50" t="s">
        <v>36</v>
      </c>
      <c r="C27" s="77">
        <v>49.22</v>
      </c>
      <c r="D27" s="99">
        <v>48</v>
      </c>
      <c r="E27" s="99">
        <v>47</v>
      </c>
      <c r="F27" s="100">
        <v>45</v>
      </c>
      <c r="G27" s="21"/>
    </row>
    <row r="28" spans="1:7" x14ac:dyDescent="0.35">
      <c r="A28" s="349"/>
      <c r="B28" s="50" t="s">
        <v>38</v>
      </c>
      <c r="C28" s="77">
        <v>23.28</v>
      </c>
      <c r="D28" s="99">
        <v>87.6</v>
      </c>
      <c r="E28" s="99">
        <v>150</v>
      </c>
      <c r="F28" s="100">
        <v>195.6</v>
      </c>
      <c r="G28" s="21"/>
    </row>
    <row r="29" spans="1:7" x14ac:dyDescent="0.35">
      <c r="A29" s="349"/>
      <c r="B29" s="50" t="s">
        <v>40</v>
      </c>
      <c r="C29" s="125">
        <v>0</v>
      </c>
      <c r="D29" s="99">
        <v>10</v>
      </c>
      <c r="E29" s="99">
        <v>22.8</v>
      </c>
      <c r="F29" s="100">
        <v>22.8</v>
      </c>
      <c r="G29" s="21"/>
    </row>
    <row r="30" spans="1:7" x14ac:dyDescent="0.35">
      <c r="A30" s="349"/>
      <c r="B30" s="50" t="s">
        <v>41</v>
      </c>
      <c r="C30" s="77">
        <v>77.94</v>
      </c>
      <c r="D30" s="99">
        <v>513.69999999999993</v>
      </c>
      <c r="E30" s="99">
        <v>977.9</v>
      </c>
      <c r="F30" s="100">
        <v>1491.6</v>
      </c>
      <c r="G30" s="21"/>
    </row>
    <row r="31" spans="1:7" x14ac:dyDescent="0.35">
      <c r="A31" s="349"/>
      <c r="B31" s="50" t="s">
        <v>43</v>
      </c>
      <c r="C31" s="77">
        <v>234.71299999999999</v>
      </c>
      <c r="D31" s="99">
        <v>234</v>
      </c>
      <c r="E31" s="99">
        <v>210</v>
      </c>
      <c r="F31" s="100">
        <v>200</v>
      </c>
      <c r="G31" s="21"/>
    </row>
    <row r="32" spans="1:7" x14ac:dyDescent="0.35">
      <c r="A32" s="349"/>
      <c r="B32" s="50" t="s">
        <v>45</v>
      </c>
      <c r="C32" s="77">
        <v>13</v>
      </c>
      <c r="D32" s="99">
        <v>30</v>
      </c>
      <c r="E32" s="99">
        <v>55</v>
      </c>
      <c r="F32" s="100">
        <v>55</v>
      </c>
      <c r="G32" s="21"/>
    </row>
    <row r="33" spans="1:7" x14ac:dyDescent="0.35">
      <c r="A33" s="349"/>
      <c r="B33" s="50" t="s">
        <v>47</v>
      </c>
      <c r="C33" s="125">
        <v>0</v>
      </c>
      <c r="D33" s="109">
        <v>0</v>
      </c>
      <c r="E33" s="109">
        <v>0</v>
      </c>
      <c r="F33" s="110">
        <v>0</v>
      </c>
      <c r="G33" s="21"/>
    </row>
    <row r="34" spans="1:7" x14ac:dyDescent="0.35">
      <c r="A34" s="349"/>
      <c r="B34" s="50" t="s">
        <v>49</v>
      </c>
      <c r="C34" s="77">
        <v>31.19</v>
      </c>
      <c r="D34" s="99">
        <v>35.9</v>
      </c>
      <c r="E34" s="99">
        <v>95.4</v>
      </c>
      <c r="F34" s="100">
        <v>169.2</v>
      </c>
      <c r="G34" s="21"/>
    </row>
    <row r="35" spans="1:7" x14ac:dyDescent="0.35">
      <c r="A35" s="349"/>
      <c r="B35" s="50" t="s">
        <v>50</v>
      </c>
      <c r="C35" s="125">
        <v>0</v>
      </c>
      <c r="D35" s="99">
        <v>30</v>
      </c>
      <c r="E35" s="99">
        <v>40</v>
      </c>
      <c r="F35" s="100">
        <v>40</v>
      </c>
      <c r="G35" s="21"/>
    </row>
    <row r="36" spans="1:7" ht="15" thickBot="1" x14ac:dyDescent="0.4">
      <c r="A36" s="350"/>
      <c r="B36" s="36" t="s">
        <v>51</v>
      </c>
      <c r="C36" s="126">
        <v>0</v>
      </c>
      <c r="D36" s="112">
        <v>0</v>
      </c>
      <c r="E36" s="112">
        <v>0</v>
      </c>
      <c r="F36" s="113">
        <v>0</v>
      </c>
      <c r="G36" s="22"/>
    </row>
    <row r="37" spans="1:7" ht="15" thickBot="1" x14ac:dyDescent="0.4">
      <c r="A37" s="345" t="s">
        <v>105</v>
      </c>
      <c r="B37" s="51" t="s">
        <v>29</v>
      </c>
      <c r="C37" s="103">
        <v>130.18</v>
      </c>
      <c r="D37" s="104">
        <v>165.2</v>
      </c>
      <c r="E37" s="104">
        <v>252.8</v>
      </c>
      <c r="F37" s="105">
        <v>428</v>
      </c>
      <c r="G37" s="6"/>
    </row>
    <row r="38" spans="1:7" ht="15" thickBot="1" x14ac:dyDescent="0.4">
      <c r="A38" s="346"/>
      <c r="B38" s="48" t="s">
        <v>30</v>
      </c>
      <c r="C38" s="106">
        <v>0</v>
      </c>
      <c r="D38" s="99">
        <v>10</v>
      </c>
      <c r="E38" s="99">
        <v>20</v>
      </c>
      <c r="F38" s="100">
        <v>30</v>
      </c>
      <c r="G38" s="7"/>
    </row>
    <row r="39" spans="1:7" ht="15" thickBot="1" x14ac:dyDescent="0.4">
      <c r="A39" s="346"/>
      <c r="B39" s="48" t="s">
        <v>31</v>
      </c>
      <c r="C39" s="98">
        <v>13.6</v>
      </c>
      <c r="D39" s="99">
        <v>39.1</v>
      </c>
      <c r="E39" s="99">
        <v>39.1</v>
      </c>
      <c r="F39" s="100">
        <v>39.1</v>
      </c>
      <c r="G39" s="7"/>
    </row>
    <row r="40" spans="1:7" ht="15" thickBot="1" x14ac:dyDescent="0.4">
      <c r="A40" s="346"/>
      <c r="B40" s="48" t="s">
        <v>32</v>
      </c>
      <c r="C40" s="106">
        <v>0</v>
      </c>
      <c r="D40" s="109">
        <v>0</v>
      </c>
      <c r="E40" s="109">
        <v>0</v>
      </c>
      <c r="F40" s="110">
        <v>0</v>
      </c>
      <c r="G40" s="7"/>
    </row>
    <row r="41" spans="1:7" ht="15" thickBot="1" x14ac:dyDescent="0.4">
      <c r="A41" s="346"/>
      <c r="B41" s="48" t="s">
        <v>34</v>
      </c>
      <c r="C41" s="98">
        <v>19</v>
      </c>
      <c r="D41" s="99">
        <v>19</v>
      </c>
      <c r="E41" s="99">
        <v>19</v>
      </c>
      <c r="F41" s="100">
        <v>19</v>
      </c>
      <c r="G41" s="7"/>
    </row>
    <row r="42" spans="1:7" ht="15" thickBot="1" x14ac:dyDescent="0.4">
      <c r="A42" s="346"/>
      <c r="B42" s="48" t="s">
        <v>36</v>
      </c>
      <c r="C42" s="98">
        <v>14.2</v>
      </c>
      <c r="D42" s="109">
        <v>0</v>
      </c>
      <c r="E42" s="109">
        <v>0</v>
      </c>
      <c r="F42" s="110">
        <v>0</v>
      </c>
      <c r="G42" s="7"/>
    </row>
    <row r="43" spans="1:7" ht="15" thickBot="1" x14ac:dyDescent="0.4">
      <c r="A43" s="346"/>
      <c r="B43" s="48" t="s">
        <v>38</v>
      </c>
      <c r="C43" s="98">
        <v>33.76</v>
      </c>
      <c r="D43" s="99">
        <v>135.80000000000001</v>
      </c>
      <c r="E43" s="99">
        <v>246.1</v>
      </c>
      <c r="F43" s="100">
        <v>334.5</v>
      </c>
      <c r="G43" s="7"/>
    </row>
    <row r="44" spans="1:7" ht="15" thickBot="1" x14ac:dyDescent="0.4">
      <c r="A44" s="346"/>
      <c r="B44" s="48" t="s">
        <v>40</v>
      </c>
      <c r="C44" s="106">
        <v>0</v>
      </c>
      <c r="D44" s="109">
        <v>0</v>
      </c>
      <c r="E44" s="109">
        <v>0</v>
      </c>
      <c r="F44" s="110">
        <v>0</v>
      </c>
      <c r="G44" s="7"/>
    </row>
    <row r="45" spans="1:7" ht="15" thickBot="1" x14ac:dyDescent="0.4">
      <c r="A45" s="346"/>
      <c r="B45" s="48" t="s">
        <v>41</v>
      </c>
      <c r="C45" s="98">
        <v>141.85</v>
      </c>
      <c r="D45" s="99">
        <v>507</v>
      </c>
      <c r="E45" s="99">
        <v>872</v>
      </c>
      <c r="F45" s="100">
        <v>1601.08</v>
      </c>
      <c r="G45" s="7"/>
    </row>
    <row r="46" spans="1:7" ht="15" thickBot="1" x14ac:dyDescent="0.4">
      <c r="A46" s="346"/>
      <c r="B46" s="48" t="s">
        <v>43</v>
      </c>
      <c r="C46" s="98">
        <v>333.9</v>
      </c>
      <c r="D46" s="99">
        <v>324.60000000000002</v>
      </c>
      <c r="E46" s="99">
        <v>298.89999999999998</v>
      </c>
      <c r="F46" s="100">
        <v>270.5</v>
      </c>
      <c r="G46" s="7"/>
    </row>
    <row r="47" spans="1:7" ht="15" thickBot="1" x14ac:dyDescent="0.4">
      <c r="A47" s="346"/>
      <c r="B47" s="48" t="s">
        <v>45</v>
      </c>
      <c r="C47" s="106">
        <v>0</v>
      </c>
      <c r="D47" s="109">
        <v>0</v>
      </c>
      <c r="E47" s="109">
        <v>0</v>
      </c>
      <c r="F47" s="110">
        <v>0</v>
      </c>
      <c r="G47" s="7"/>
    </row>
    <row r="48" spans="1:7" ht="15" thickBot="1" x14ac:dyDescent="0.4">
      <c r="A48" s="346"/>
      <c r="B48" s="48" t="s">
        <v>47</v>
      </c>
      <c r="C48" s="106">
        <v>0</v>
      </c>
      <c r="D48" s="109">
        <v>0</v>
      </c>
      <c r="E48" s="109">
        <v>0</v>
      </c>
      <c r="F48" s="110">
        <v>0</v>
      </c>
      <c r="G48" s="7"/>
    </row>
    <row r="49" spans="1:7" ht="15" thickBot="1" x14ac:dyDescent="0.4">
      <c r="A49" s="346"/>
      <c r="B49" s="48" t="s">
        <v>49</v>
      </c>
      <c r="C49" s="98">
        <v>37.700000000000003</v>
      </c>
      <c r="D49" s="99">
        <v>66</v>
      </c>
      <c r="E49" s="99">
        <v>101</v>
      </c>
      <c r="F49" s="100">
        <v>171</v>
      </c>
      <c r="G49" s="7"/>
    </row>
    <row r="50" spans="1:7" ht="15" thickBot="1" x14ac:dyDescent="0.4">
      <c r="A50" s="346"/>
      <c r="B50" s="48" t="s">
        <v>50</v>
      </c>
      <c r="C50" s="106">
        <v>0</v>
      </c>
      <c r="D50" s="109">
        <v>0</v>
      </c>
      <c r="E50" s="109">
        <v>0</v>
      </c>
      <c r="F50" s="110">
        <v>0</v>
      </c>
      <c r="G50" s="27"/>
    </row>
    <row r="51" spans="1:7" ht="15" thickBot="1" x14ac:dyDescent="0.4">
      <c r="A51" s="347"/>
      <c r="B51" s="42" t="s">
        <v>51</v>
      </c>
      <c r="C51" s="106">
        <v>0</v>
      </c>
      <c r="D51" s="107">
        <v>0</v>
      </c>
      <c r="E51" s="107">
        <v>0</v>
      </c>
      <c r="F51" s="108">
        <v>0</v>
      </c>
      <c r="G51" s="8"/>
    </row>
    <row r="52" spans="1:7" x14ac:dyDescent="0.35">
      <c r="A52" s="348" t="s">
        <v>106</v>
      </c>
      <c r="B52" s="49" t="s">
        <v>29</v>
      </c>
      <c r="C52" s="75">
        <v>119.3</v>
      </c>
      <c r="D52" s="96">
        <v>291.48</v>
      </c>
      <c r="E52" s="96">
        <v>418.92</v>
      </c>
      <c r="F52" s="97">
        <v>542.29</v>
      </c>
      <c r="G52" s="20"/>
    </row>
    <row r="53" spans="1:7" x14ac:dyDescent="0.35">
      <c r="A53" s="349"/>
      <c r="B53" s="50" t="s">
        <v>30</v>
      </c>
      <c r="C53" s="77">
        <v>0.75</v>
      </c>
      <c r="D53" s="99">
        <v>1.83</v>
      </c>
      <c r="E53" s="99">
        <v>13</v>
      </c>
      <c r="F53" s="100">
        <v>15.5</v>
      </c>
      <c r="G53" s="21"/>
    </row>
    <row r="54" spans="1:7" x14ac:dyDescent="0.35">
      <c r="A54" s="349"/>
      <c r="B54" s="50" t="s">
        <v>31</v>
      </c>
      <c r="C54" s="77">
        <v>28.1</v>
      </c>
      <c r="D54" s="99">
        <v>46.84</v>
      </c>
      <c r="E54" s="99">
        <v>63.94</v>
      </c>
      <c r="F54" s="100">
        <v>64.16</v>
      </c>
      <c r="G54" s="21"/>
    </row>
    <row r="55" spans="1:7" x14ac:dyDescent="0.35">
      <c r="A55" s="349"/>
      <c r="B55" s="50" t="s">
        <v>32</v>
      </c>
      <c r="C55" s="125">
        <v>0</v>
      </c>
      <c r="D55" s="109">
        <v>0</v>
      </c>
      <c r="E55" s="109">
        <v>0</v>
      </c>
      <c r="F55" s="110">
        <v>0</v>
      </c>
      <c r="G55" s="21"/>
    </row>
    <row r="56" spans="1:7" x14ac:dyDescent="0.35">
      <c r="A56" s="349"/>
      <c r="B56" s="50" t="s">
        <v>34</v>
      </c>
      <c r="C56" s="77">
        <v>12.72</v>
      </c>
      <c r="D56" s="99">
        <v>12.72</v>
      </c>
      <c r="E56" s="99">
        <v>7.97</v>
      </c>
      <c r="F56" s="100">
        <v>3.22</v>
      </c>
      <c r="G56" s="21"/>
    </row>
    <row r="57" spans="1:7" x14ac:dyDescent="0.35">
      <c r="A57" s="349"/>
      <c r="B57" s="50" t="s">
        <v>36</v>
      </c>
      <c r="C57" s="77">
        <v>18.649999999999999</v>
      </c>
      <c r="D57" s="99">
        <v>18.649999999999999</v>
      </c>
      <c r="E57" s="99">
        <v>9.32</v>
      </c>
      <c r="F57" s="110">
        <v>0</v>
      </c>
      <c r="G57" s="21"/>
    </row>
    <row r="58" spans="1:7" x14ac:dyDescent="0.35">
      <c r="A58" s="349"/>
      <c r="B58" s="50" t="s">
        <v>38</v>
      </c>
      <c r="C58" s="77">
        <v>23.8</v>
      </c>
      <c r="D58" s="99">
        <v>47.1</v>
      </c>
      <c r="E58" s="99">
        <v>65.3</v>
      </c>
      <c r="F58" s="100">
        <v>72.5</v>
      </c>
      <c r="G58" s="21"/>
    </row>
    <row r="59" spans="1:7" x14ac:dyDescent="0.35">
      <c r="A59" s="349"/>
      <c r="B59" s="50" t="s">
        <v>40</v>
      </c>
      <c r="C59" s="125">
        <v>0</v>
      </c>
      <c r="D59" s="99">
        <v>20</v>
      </c>
      <c r="E59" s="99">
        <v>94</v>
      </c>
      <c r="F59" s="100">
        <v>131.6</v>
      </c>
      <c r="G59" s="21"/>
    </row>
    <row r="60" spans="1:7" x14ac:dyDescent="0.35">
      <c r="A60" s="349"/>
      <c r="B60" s="50" t="s">
        <v>41</v>
      </c>
      <c r="C60" s="77">
        <v>31</v>
      </c>
      <c r="D60" s="99">
        <v>193.5</v>
      </c>
      <c r="E60" s="99">
        <v>307.7</v>
      </c>
      <c r="F60" s="100">
        <v>496</v>
      </c>
      <c r="G60" s="21"/>
    </row>
    <row r="61" spans="1:7" x14ac:dyDescent="0.35">
      <c r="A61" s="349"/>
      <c r="B61" s="50" t="s">
        <v>43</v>
      </c>
      <c r="C61" s="77">
        <v>265</v>
      </c>
      <c r="D61" s="99">
        <v>231</v>
      </c>
      <c r="E61" s="99">
        <v>193</v>
      </c>
      <c r="F61" s="100">
        <v>159</v>
      </c>
      <c r="G61" s="21"/>
    </row>
    <row r="62" spans="1:7" x14ac:dyDescent="0.35">
      <c r="A62" s="349"/>
      <c r="B62" s="50" t="s">
        <v>45</v>
      </c>
      <c r="C62" s="125">
        <v>0</v>
      </c>
      <c r="D62" s="99">
        <v>2.5</v>
      </c>
      <c r="E62" s="99">
        <v>6</v>
      </c>
      <c r="F62" s="100">
        <v>12</v>
      </c>
      <c r="G62" s="21"/>
    </row>
    <row r="63" spans="1:7" x14ac:dyDescent="0.35">
      <c r="A63" s="349"/>
      <c r="B63" s="50" t="s">
        <v>47</v>
      </c>
      <c r="C63" s="125">
        <v>0</v>
      </c>
      <c r="D63" s="99">
        <v>25</v>
      </c>
      <c r="E63" s="99">
        <v>25</v>
      </c>
      <c r="F63" s="100">
        <v>25</v>
      </c>
      <c r="G63" s="21"/>
    </row>
    <row r="64" spans="1:7" x14ac:dyDescent="0.35">
      <c r="A64" s="349"/>
      <c r="B64" s="50" t="s">
        <v>49</v>
      </c>
      <c r="C64" s="77">
        <v>25</v>
      </c>
      <c r="D64" s="99">
        <v>104.93</v>
      </c>
      <c r="E64" s="99">
        <v>150.81</v>
      </c>
      <c r="F64" s="100">
        <v>195.23</v>
      </c>
      <c r="G64" s="21"/>
    </row>
    <row r="65" spans="1:7" x14ac:dyDescent="0.35">
      <c r="A65" s="349"/>
      <c r="B65" s="50" t="s">
        <v>50</v>
      </c>
      <c r="C65" s="125">
        <v>0</v>
      </c>
      <c r="D65" s="99">
        <v>30</v>
      </c>
      <c r="E65" s="99">
        <v>50</v>
      </c>
      <c r="F65" s="100">
        <v>80</v>
      </c>
      <c r="G65" s="21"/>
    </row>
    <row r="66" spans="1:7" ht="15" thickBot="1" x14ac:dyDescent="0.4">
      <c r="A66" s="350"/>
      <c r="B66" s="36" t="s">
        <v>51</v>
      </c>
      <c r="C66" s="126">
        <v>0</v>
      </c>
      <c r="D66" s="112">
        <v>0</v>
      </c>
      <c r="E66" s="112">
        <v>0</v>
      </c>
      <c r="F66" s="113">
        <v>0</v>
      </c>
      <c r="G66" s="22"/>
    </row>
    <row r="67" spans="1:7" ht="15" thickBot="1" x14ac:dyDescent="0.4">
      <c r="A67" s="345" t="s">
        <v>107</v>
      </c>
      <c r="B67" s="51" t="s">
        <v>29</v>
      </c>
      <c r="C67" s="103">
        <v>348.33699999999999</v>
      </c>
      <c r="D67" s="104">
        <v>662.76508849557524</v>
      </c>
      <c r="E67" s="104">
        <v>852.86050147492654</v>
      </c>
      <c r="F67" s="105">
        <v>1233.0513274336283</v>
      </c>
      <c r="G67" s="6"/>
    </row>
    <row r="68" spans="1:7" ht="15" thickBot="1" x14ac:dyDescent="0.4">
      <c r="A68" s="346"/>
      <c r="B68" s="48" t="s">
        <v>30</v>
      </c>
      <c r="C68" s="98">
        <v>90.424000000000007</v>
      </c>
      <c r="D68" s="99">
        <v>172.04566371681418</v>
      </c>
      <c r="E68" s="99">
        <v>221.39209439528025</v>
      </c>
      <c r="F68" s="100">
        <v>320.08495575221241</v>
      </c>
      <c r="G68" s="7"/>
    </row>
    <row r="69" spans="1:7" ht="15" thickBot="1" x14ac:dyDescent="0.4">
      <c r="A69" s="346"/>
      <c r="B69" s="48" t="s">
        <v>31</v>
      </c>
      <c r="C69" s="98">
        <v>145.23099999999999</v>
      </c>
      <c r="D69" s="99">
        <v>249.27708955223881</v>
      </c>
      <c r="E69" s="99">
        <v>281.7914925373135</v>
      </c>
      <c r="F69" s="100">
        <v>346.82029850746267</v>
      </c>
      <c r="G69" s="7"/>
    </row>
    <row r="70" spans="1:7" ht="15" thickBot="1" x14ac:dyDescent="0.4">
      <c r="A70" s="346"/>
      <c r="B70" s="48" t="s">
        <v>32</v>
      </c>
      <c r="C70" s="106">
        <v>0</v>
      </c>
      <c r="D70" s="109">
        <v>0</v>
      </c>
      <c r="E70" s="109">
        <v>0</v>
      </c>
      <c r="F70" s="110">
        <v>0</v>
      </c>
      <c r="G70" s="7"/>
    </row>
    <row r="71" spans="1:7" ht="15" thickBot="1" x14ac:dyDescent="0.4">
      <c r="A71" s="346"/>
      <c r="B71" s="48" t="s">
        <v>34</v>
      </c>
      <c r="C71" s="98">
        <v>28.4787</v>
      </c>
      <c r="D71" s="99">
        <v>28.4787</v>
      </c>
      <c r="E71" s="99">
        <v>28.4787</v>
      </c>
      <c r="F71" s="100">
        <v>28.4787</v>
      </c>
      <c r="G71" s="7"/>
    </row>
    <row r="72" spans="1:7" ht="15" thickBot="1" x14ac:dyDescent="0.4">
      <c r="A72" s="346"/>
      <c r="B72" s="48" t="s">
        <v>36</v>
      </c>
      <c r="C72" s="98">
        <v>12.031000000000001</v>
      </c>
      <c r="D72" s="99">
        <v>9.5756938775510161</v>
      </c>
      <c r="E72" s="99">
        <v>7.5296054421768641</v>
      </c>
      <c r="F72" s="100">
        <v>3.4374285714285713</v>
      </c>
      <c r="G72" s="7"/>
    </row>
    <row r="73" spans="1:7" ht="15" thickBot="1" x14ac:dyDescent="0.4">
      <c r="A73" s="346"/>
      <c r="B73" s="48" t="s">
        <v>38</v>
      </c>
      <c r="C73" s="98">
        <v>29.584</v>
      </c>
      <c r="D73" s="99">
        <v>120.39999999999999</v>
      </c>
      <c r="E73" s="99">
        <v>186.39999999999995</v>
      </c>
      <c r="F73" s="100">
        <v>318.39999999999998</v>
      </c>
      <c r="G73" s="7"/>
    </row>
    <row r="74" spans="1:7" ht="15" thickBot="1" x14ac:dyDescent="0.4">
      <c r="A74" s="346"/>
      <c r="B74" s="48" t="s">
        <v>40</v>
      </c>
      <c r="C74" s="106">
        <v>0</v>
      </c>
      <c r="D74" s="109">
        <v>0</v>
      </c>
      <c r="E74" s="109">
        <v>0</v>
      </c>
      <c r="F74" s="110">
        <v>0</v>
      </c>
      <c r="G74" s="7"/>
    </row>
    <row r="75" spans="1:7" ht="15" thickBot="1" x14ac:dyDescent="0.4">
      <c r="A75" s="346"/>
      <c r="B75" s="48" t="s">
        <v>41</v>
      </c>
      <c r="C75" s="98">
        <v>158.25</v>
      </c>
      <c r="D75" s="99">
        <v>562.25</v>
      </c>
      <c r="E75" s="99">
        <v>814.68000000000006</v>
      </c>
      <c r="F75" s="100">
        <v>1278.18</v>
      </c>
      <c r="G75" s="7"/>
    </row>
    <row r="76" spans="1:7" ht="15" thickBot="1" x14ac:dyDescent="0.4">
      <c r="A76" s="346"/>
      <c r="B76" s="48" t="s">
        <v>43</v>
      </c>
      <c r="C76" s="98">
        <v>320</v>
      </c>
      <c r="D76" s="99">
        <v>320</v>
      </c>
      <c r="E76" s="99">
        <v>320</v>
      </c>
      <c r="F76" s="100">
        <v>320</v>
      </c>
      <c r="G76" s="7"/>
    </row>
    <row r="77" spans="1:7" ht="15" thickBot="1" x14ac:dyDescent="0.4">
      <c r="A77" s="346"/>
      <c r="B77" s="48" t="s">
        <v>45</v>
      </c>
      <c r="C77" s="106">
        <v>0</v>
      </c>
      <c r="D77" s="109">
        <v>0</v>
      </c>
      <c r="E77" s="109">
        <v>0</v>
      </c>
      <c r="F77" s="110">
        <v>0</v>
      </c>
      <c r="G77" s="7"/>
    </row>
    <row r="78" spans="1:7" ht="15" thickBot="1" x14ac:dyDescent="0.4">
      <c r="A78" s="346"/>
      <c r="B78" s="48" t="s">
        <v>47</v>
      </c>
      <c r="C78" s="106">
        <v>0</v>
      </c>
      <c r="D78" s="109">
        <v>0</v>
      </c>
      <c r="E78" s="109">
        <v>0</v>
      </c>
      <c r="F78" s="110">
        <v>0</v>
      </c>
      <c r="G78" s="7"/>
    </row>
    <row r="79" spans="1:7" ht="15" thickBot="1" x14ac:dyDescent="0.4">
      <c r="A79" s="346"/>
      <c r="B79" s="48" t="s">
        <v>49</v>
      </c>
      <c r="C79" s="98">
        <v>56.564826999998679</v>
      </c>
      <c r="D79" s="99">
        <v>92.202739981682839</v>
      </c>
      <c r="E79" s="99">
        <v>121.90100079975298</v>
      </c>
      <c r="F79" s="100">
        <v>181.2975224358932</v>
      </c>
      <c r="G79" s="7"/>
    </row>
    <row r="80" spans="1:7" ht="15" thickBot="1" x14ac:dyDescent="0.4">
      <c r="A80" s="346"/>
      <c r="B80" s="48" t="s">
        <v>50</v>
      </c>
      <c r="C80" s="106">
        <v>0</v>
      </c>
      <c r="D80" s="99">
        <v>2.383865310830215</v>
      </c>
      <c r="E80" s="99">
        <v>3.0236408288805734</v>
      </c>
      <c r="F80" s="100">
        <v>4.3031918649812875</v>
      </c>
      <c r="G80" s="27"/>
    </row>
    <row r="81" spans="1:7" ht="15" thickBot="1" x14ac:dyDescent="0.4">
      <c r="A81" s="347"/>
      <c r="B81" s="42" t="s">
        <v>51</v>
      </c>
      <c r="C81" s="106">
        <v>0</v>
      </c>
      <c r="D81" s="107">
        <v>0</v>
      </c>
      <c r="E81" s="107">
        <v>0</v>
      </c>
      <c r="F81" s="108">
        <v>0</v>
      </c>
      <c r="G81" s="8"/>
    </row>
    <row r="82" spans="1:7" x14ac:dyDescent="0.35">
      <c r="A82" s="348" t="s">
        <v>108</v>
      </c>
      <c r="B82" s="49" t="s">
        <v>29</v>
      </c>
      <c r="C82" s="75">
        <v>100.48</v>
      </c>
      <c r="D82" s="96">
        <v>185</v>
      </c>
      <c r="E82" s="96">
        <v>250</v>
      </c>
      <c r="F82" s="97">
        <v>315</v>
      </c>
      <c r="G82" s="20"/>
    </row>
    <row r="83" spans="1:7" x14ac:dyDescent="0.35">
      <c r="A83" s="349"/>
      <c r="B83" s="50" t="s">
        <v>30</v>
      </c>
      <c r="C83" s="77">
        <v>4.0999999999999996</v>
      </c>
      <c r="D83" s="99">
        <v>15</v>
      </c>
      <c r="E83" s="99">
        <v>30</v>
      </c>
      <c r="F83" s="100">
        <v>50</v>
      </c>
      <c r="G83" s="21"/>
    </row>
    <row r="84" spans="1:7" x14ac:dyDescent="0.35">
      <c r="A84" s="349"/>
      <c r="B84" s="50" t="s">
        <v>31</v>
      </c>
      <c r="C84" s="125">
        <v>0</v>
      </c>
      <c r="D84" s="109">
        <v>0</v>
      </c>
      <c r="E84" s="99">
        <v>0.1</v>
      </c>
      <c r="F84" s="100">
        <v>0.2</v>
      </c>
      <c r="G84" s="21"/>
    </row>
    <row r="85" spans="1:7" x14ac:dyDescent="0.35">
      <c r="A85" s="349"/>
      <c r="B85" s="50" t="s">
        <v>32</v>
      </c>
      <c r="C85" s="125">
        <v>0</v>
      </c>
      <c r="D85" s="109">
        <v>0</v>
      </c>
      <c r="E85" s="109">
        <v>0</v>
      </c>
      <c r="F85" s="110">
        <v>0</v>
      </c>
      <c r="G85" s="21"/>
    </row>
    <row r="86" spans="1:7" x14ac:dyDescent="0.35">
      <c r="A86" s="349"/>
      <c r="B86" s="50" t="s">
        <v>34</v>
      </c>
      <c r="C86" s="77">
        <v>5.9</v>
      </c>
      <c r="D86" s="99">
        <v>6</v>
      </c>
      <c r="E86" s="99">
        <v>6</v>
      </c>
      <c r="F86" s="100">
        <v>6</v>
      </c>
      <c r="G86" s="21"/>
    </row>
    <row r="87" spans="1:7" x14ac:dyDescent="0.35">
      <c r="A87" s="349"/>
      <c r="B87" s="50" t="s">
        <v>36</v>
      </c>
      <c r="C87" s="77">
        <v>88.07</v>
      </c>
      <c r="D87" s="99">
        <v>88.07</v>
      </c>
      <c r="E87" s="99">
        <v>32.700000000000003</v>
      </c>
      <c r="F87" s="100">
        <v>30</v>
      </c>
      <c r="G87" s="21"/>
    </row>
    <row r="88" spans="1:7" x14ac:dyDescent="0.35">
      <c r="A88" s="349"/>
      <c r="B88" s="50" t="s">
        <v>38</v>
      </c>
      <c r="C88" s="77">
        <v>8.1999999999999993</v>
      </c>
      <c r="D88" s="99">
        <v>17.5</v>
      </c>
      <c r="E88" s="99">
        <v>25</v>
      </c>
      <c r="F88" s="100">
        <v>40</v>
      </c>
      <c r="G88" s="21"/>
    </row>
    <row r="89" spans="1:7" x14ac:dyDescent="0.35">
      <c r="A89" s="349"/>
      <c r="B89" s="50" t="s">
        <v>40</v>
      </c>
      <c r="C89" s="77">
        <v>18.2</v>
      </c>
      <c r="D89" s="99">
        <v>70</v>
      </c>
      <c r="E89" s="99">
        <v>136.4</v>
      </c>
      <c r="F89" s="100">
        <v>214.5</v>
      </c>
      <c r="G89" s="21"/>
    </row>
    <row r="90" spans="1:7" x14ac:dyDescent="0.35">
      <c r="A90" s="349"/>
      <c r="B90" s="50" t="s">
        <v>41</v>
      </c>
      <c r="C90" s="77">
        <v>37</v>
      </c>
      <c r="D90" s="99">
        <v>116.18</v>
      </c>
      <c r="E90" s="99">
        <v>153.85</v>
      </c>
      <c r="F90" s="100">
        <v>222</v>
      </c>
      <c r="G90" s="21"/>
    </row>
    <row r="91" spans="1:7" x14ac:dyDescent="0.35">
      <c r="A91" s="349"/>
      <c r="B91" s="50" t="s">
        <v>43</v>
      </c>
      <c r="C91" s="77">
        <v>127</v>
      </c>
      <c r="D91" s="99">
        <v>639.9</v>
      </c>
      <c r="E91" s="99">
        <v>503</v>
      </c>
      <c r="F91" s="100">
        <v>578</v>
      </c>
      <c r="G91" s="21"/>
    </row>
    <row r="92" spans="1:7" x14ac:dyDescent="0.35">
      <c r="A92" s="349"/>
      <c r="B92" s="50" t="s">
        <v>45</v>
      </c>
      <c r="C92" s="77">
        <v>91</v>
      </c>
      <c r="D92" s="99">
        <v>595</v>
      </c>
      <c r="E92" s="99">
        <v>855</v>
      </c>
      <c r="F92" s="100">
        <v>888</v>
      </c>
      <c r="G92" s="21"/>
    </row>
    <row r="93" spans="1:7" x14ac:dyDescent="0.35">
      <c r="A93" s="349"/>
      <c r="B93" s="50" t="s">
        <v>47</v>
      </c>
      <c r="C93" s="125">
        <v>0</v>
      </c>
      <c r="D93" s="109">
        <v>0</v>
      </c>
      <c r="E93" s="109">
        <v>0</v>
      </c>
      <c r="F93" s="110">
        <v>0</v>
      </c>
      <c r="G93" s="21"/>
    </row>
    <row r="94" spans="1:7" x14ac:dyDescent="0.35">
      <c r="A94" s="349"/>
      <c r="B94" s="50" t="s">
        <v>49</v>
      </c>
      <c r="C94" s="77">
        <v>19.05</v>
      </c>
      <c r="D94" s="99">
        <v>60</v>
      </c>
      <c r="E94" s="99">
        <v>112.5</v>
      </c>
      <c r="F94" s="100">
        <v>190</v>
      </c>
      <c r="G94" s="21"/>
    </row>
    <row r="95" spans="1:7" x14ac:dyDescent="0.35">
      <c r="A95" s="349"/>
      <c r="B95" s="50" t="s">
        <v>50</v>
      </c>
      <c r="C95" s="125">
        <v>0</v>
      </c>
      <c r="D95" s="99">
        <v>19.600000000000001</v>
      </c>
      <c r="E95" s="99">
        <v>111</v>
      </c>
      <c r="F95" s="100">
        <v>174</v>
      </c>
      <c r="G95" s="21"/>
    </row>
    <row r="96" spans="1:7" ht="15" thickBot="1" x14ac:dyDescent="0.4">
      <c r="A96" s="350"/>
      <c r="B96" s="36" t="s">
        <v>51</v>
      </c>
      <c r="C96" s="126">
        <v>0</v>
      </c>
      <c r="D96" s="112">
        <v>0</v>
      </c>
      <c r="E96" s="112">
        <v>0</v>
      </c>
      <c r="F96" s="113">
        <v>0</v>
      </c>
      <c r="G96" s="22"/>
    </row>
    <row r="97" spans="1:7" ht="15" thickBot="1" x14ac:dyDescent="0.4">
      <c r="A97" s="345" t="s">
        <v>109</v>
      </c>
      <c r="B97" s="51" t="s">
        <v>29</v>
      </c>
      <c r="C97" s="103">
        <v>294.3</v>
      </c>
      <c r="D97" s="104">
        <v>776.04723418088304</v>
      </c>
      <c r="E97" s="104">
        <v>1079.2862048891679</v>
      </c>
      <c r="F97" s="105">
        <v>1390.5148295479944</v>
      </c>
      <c r="G97" s="6"/>
    </row>
    <row r="98" spans="1:7" ht="15" thickBot="1" x14ac:dyDescent="0.4">
      <c r="A98" s="346"/>
      <c r="B98" s="48" t="s">
        <v>30</v>
      </c>
      <c r="C98" s="98">
        <v>255.9</v>
      </c>
      <c r="D98" s="99">
        <v>537</v>
      </c>
      <c r="E98" s="99">
        <v>771.25000000000011</v>
      </c>
      <c r="F98" s="100">
        <v>1239.7499999999998</v>
      </c>
      <c r="G98" s="7"/>
    </row>
    <row r="99" spans="1:7" ht="15" thickBot="1" x14ac:dyDescent="0.4">
      <c r="A99" s="346"/>
      <c r="B99" s="48" t="s">
        <v>31</v>
      </c>
      <c r="C99" s="98">
        <v>375.79300000000001</v>
      </c>
      <c r="D99" s="99">
        <v>654.74919954563995</v>
      </c>
      <c r="E99" s="99">
        <v>887.21269916700658</v>
      </c>
      <c r="F99" s="100">
        <v>1352.1396984097405</v>
      </c>
      <c r="G99" s="7"/>
    </row>
    <row r="100" spans="1:7" ht="15" thickBot="1" x14ac:dyDescent="0.4">
      <c r="A100" s="346"/>
      <c r="B100" s="48" t="s">
        <v>32</v>
      </c>
      <c r="C100" s="106">
        <v>0</v>
      </c>
      <c r="D100" s="109">
        <v>0</v>
      </c>
      <c r="E100" s="109">
        <v>0</v>
      </c>
      <c r="F100" s="110">
        <v>0</v>
      </c>
      <c r="G100" s="7"/>
    </row>
    <row r="101" spans="1:7" ht="15" thickBot="1" x14ac:dyDescent="0.4">
      <c r="A101" s="346"/>
      <c r="B101" s="48" t="s">
        <v>34</v>
      </c>
      <c r="C101" s="98">
        <v>23.85</v>
      </c>
      <c r="D101" s="99">
        <v>23.85</v>
      </c>
      <c r="E101" s="99">
        <v>23.85</v>
      </c>
      <c r="F101" s="100">
        <v>23.85</v>
      </c>
      <c r="G101" s="7"/>
    </row>
    <row r="102" spans="1:7" ht="15" thickBot="1" x14ac:dyDescent="0.4">
      <c r="A102" s="346"/>
      <c r="B102" s="48" t="s">
        <v>36</v>
      </c>
      <c r="C102" s="106">
        <v>0</v>
      </c>
      <c r="D102" s="109">
        <v>0</v>
      </c>
      <c r="E102" s="109">
        <v>0</v>
      </c>
      <c r="F102" s="110">
        <v>0</v>
      </c>
      <c r="G102" s="7"/>
    </row>
    <row r="103" spans="1:7" ht="15" thickBot="1" x14ac:dyDescent="0.4">
      <c r="A103" s="346"/>
      <c r="B103" s="48" t="s">
        <v>38</v>
      </c>
      <c r="C103" s="98">
        <v>92.789999999999992</v>
      </c>
      <c r="D103" s="99">
        <v>206.45</v>
      </c>
      <c r="E103" s="99">
        <v>297.05</v>
      </c>
      <c r="F103" s="100">
        <v>422.31278992362456</v>
      </c>
      <c r="G103" s="7"/>
    </row>
    <row r="104" spans="1:7" ht="15" thickBot="1" x14ac:dyDescent="0.4">
      <c r="A104" s="346"/>
      <c r="B104" s="48" t="s">
        <v>40</v>
      </c>
      <c r="C104" s="106">
        <v>0</v>
      </c>
      <c r="D104" s="99">
        <v>5</v>
      </c>
      <c r="E104" s="99">
        <v>26.6</v>
      </c>
      <c r="F104" s="100">
        <v>44.5</v>
      </c>
      <c r="G104" s="7"/>
    </row>
    <row r="105" spans="1:7" ht="15" thickBot="1" x14ac:dyDescent="0.4">
      <c r="A105" s="346"/>
      <c r="B105" s="48" t="s">
        <v>41</v>
      </c>
      <c r="C105" s="98">
        <v>70.37</v>
      </c>
      <c r="D105" s="99">
        <v>211.11</v>
      </c>
      <c r="E105" s="99">
        <v>633.33000000000004</v>
      </c>
      <c r="F105" s="100">
        <v>1673.2120000000004</v>
      </c>
      <c r="G105" s="7"/>
    </row>
    <row r="106" spans="1:7" ht="15" thickBot="1" x14ac:dyDescent="0.4">
      <c r="A106" s="346"/>
      <c r="B106" s="48" t="s">
        <v>43</v>
      </c>
      <c r="C106" s="98">
        <v>255.43100000000001</v>
      </c>
      <c r="D106" s="99">
        <v>304.63100000000003</v>
      </c>
      <c r="E106" s="99">
        <v>345.57416666666677</v>
      </c>
      <c r="F106" s="100">
        <v>386.574166666667</v>
      </c>
      <c r="G106" s="7"/>
    </row>
    <row r="107" spans="1:7" ht="15" thickBot="1" x14ac:dyDescent="0.4">
      <c r="A107" s="346"/>
      <c r="B107" s="48" t="s">
        <v>45</v>
      </c>
      <c r="C107" s="98">
        <v>2</v>
      </c>
      <c r="D107" s="99">
        <v>5</v>
      </c>
      <c r="E107" s="99">
        <v>8</v>
      </c>
      <c r="F107" s="100">
        <v>14</v>
      </c>
      <c r="G107" s="7"/>
    </row>
    <row r="108" spans="1:7" ht="15" thickBot="1" x14ac:dyDescent="0.4">
      <c r="A108" s="346"/>
      <c r="B108" s="48" t="s">
        <v>47</v>
      </c>
      <c r="C108" s="106">
        <v>0</v>
      </c>
      <c r="D108" s="109">
        <v>0</v>
      </c>
      <c r="E108" s="109">
        <v>0</v>
      </c>
      <c r="F108" s="110">
        <v>0</v>
      </c>
      <c r="G108" s="7"/>
    </row>
    <row r="109" spans="1:7" ht="15" thickBot="1" x14ac:dyDescent="0.4">
      <c r="A109" s="346"/>
      <c r="B109" s="48" t="s">
        <v>49</v>
      </c>
      <c r="C109" s="98">
        <v>62.343000000000004</v>
      </c>
      <c r="D109" s="99">
        <v>192.36850000000001</v>
      </c>
      <c r="E109" s="99">
        <v>300.25299999999999</v>
      </c>
      <c r="F109" s="100">
        <v>516.02200000000005</v>
      </c>
      <c r="G109" s="7"/>
    </row>
    <row r="110" spans="1:7" ht="15" thickBot="1" x14ac:dyDescent="0.4">
      <c r="A110" s="346"/>
      <c r="B110" s="48" t="s">
        <v>50</v>
      </c>
      <c r="C110" s="209">
        <v>0</v>
      </c>
      <c r="D110" s="101">
        <v>75.09</v>
      </c>
      <c r="E110" s="101">
        <v>214.85900000000001</v>
      </c>
      <c r="F110" s="102">
        <v>300</v>
      </c>
      <c r="G110" s="27"/>
    </row>
    <row r="111" spans="1:7" ht="15" thickBot="1" x14ac:dyDescent="0.4">
      <c r="A111" s="347"/>
      <c r="B111" s="119" t="s">
        <v>51</v>
      </c>
      <c r="C111" s="111">
        <v>0</v>
      </c>
      <c r="D111" s="112">
        <v>0</v>
      </c>
      <c r="E111" s="112">
        <v>0</v>
      </c>
      <c r="F111" s="113">
        <v>0</v>
      </c>
      <c r="G111" s="120"/>
    </row>
    <row r="112" spans="1:7" ht="15" thickBot="1" x14ac:dyDescent="0.4">
      <c r="A112" s="345" t="s">
        <v>110</v>
      </c>
      <c r="B112" s="51" t="s">
        <v>29</v>
      </c>
      <c r="C112" s="103">
        <v>181.59300000000002</v>
      </c>
      <c r="D112" s="104">
        <v>430.180599311641</v>
      </c>
      <c r="E112" s="104">
        <v>666.46409239253296</v>
      </c>
      <c r="F112" s="105">
        <v>967.21918003887401</v>
      </c>
      <c r="G112" s="6"/>
    </row>
    <row r="113" spans="1:7" ht="15" thickBot="1" x14ac:dyDescent="0.4">
      <c r="A113" s="346"/>
      <c r="B113" s="48" t="s">
        <v>30</v>
      </c>
      <c r="C113" s="98">
        <v>1.8090000000000002</v>
      </c>
      <c r="D113" s="99">
        <v>15.6</v>
      </c>
      <c r="E113" s="99">
        <v>27.2</v>
      </c>
      <c r="F113" s="100">
        <v>49.8</v>
      </c>
      <c r="G113" s="7"/>
    </row>
    <row r="114" spans="1:7" ht="15" thickBot="1" x14ac:dyDescent="0.4">
      <c r="A114" s="346"/>
      <c r="B114" s="48" t="s">
        <v>31</v>
      </c>
      <c r="C114" s="98">
        <v>50.24</v>
      </c>
      <c r="D114" s="99">
        <v>155.63460441430999</v>
      </c>
      <c r="E114" s="99">
        <v>168.95047561830381</v>
      </c>
      <c r="F114" s="100">
        <v>170.5123300290378</v>
      </c>
      <c r="G114" s="7"/>
    </row>
    <row r="115" spans="1:7" ht="15" thickBot="1" x14ac:dyDescent="0.4">
      <c r="A115" s="346"/>
      <c r="B115" s="48" t="s">
        <v>32</v>
      </c>
      <c r="C115" s="106">
        <v>0</v>
      </c>
      <c r="D115" s="109">
        <v>0</v>
      </c>
      <c r="E115" s="109">
        <v>0</v>
      </c>
      <c r="F115" s="110">
        <v>0</v>
      </c>
      <c r="G115" s="7"/>
    </row>
    <row r="116" spans="1:7" ht="15" thickBot="1" x14ac:dyDescent="0.4">
      <c r="A116" s="346"/>
      <c r="B116" s="48" t="s">
        <v>34</v>
      </c>
      <c r="C116" s="98">
        <v>34.949999999999996</v>
      </c>
      <c r="D116" s="99">
        <v>36.142671053411</v>
      </c>
      <c r="E116" s="99">
        <v>32.704046434001398</v>
      </c>
      <c r="F116" s="100">
        <v>25.967326802579997</v>
      </c>
      <c r="G116" s="7"/>
    </row>
    <row r="117" spans="1:7" ht="15" thickBot="1" x14ac:dyDescent="0.4">
      <c r="A117" s="346"/>
      <c r="B117" s="48" t="s">
        <v>36</v>
      </c>
      <c r="C117" s="98">
        <v>882.4</v>
      </c>
      <c r="D117" s="99">
        <v>841.5</v>
      </c>
      <c r="E117" s="99">
        <v>801</v>
      </c>
      <c r="F117" s="100">
        <v>720</v>
      </c>
      <c r="G117" s="7"/>
    </row>
    <row r="118" spans="1:7" ht="15" thickBot="1" x14ac:dyDescent="0.4">
      <c r="A118" s="346"/>
      <c r="B118" s="48" t="s">
        <v>38</v>
      </c>
      <c r="C118" s="98">
        <v>11.924999999999999</v>
      </c>
      <c r="D118" s="99">
        <v>189.69375000000002</v>
      </c>
      <c r="E118" s="99">
        <v>368.27249999999998</v>
      </c>
      <c r="F118" s="100">
        <v>710.9</v>
      </c>
      <c r="G118" s="7"/>
    </row>
    <row r="119" spans="1:7" ht="15" thickBot="1" x14ac:dyDescent="0.4">
      <c r="A119" s="346"/>
      <c r="B119" s="48" t="s">
        <v>40</v>
      </c>
      <c r="C119" s="106">
        <v>0</v>
      </c>
      <c r="D119" s="99">
        <v>10.8</v>
      </c>
      <c r="E119" s="99">
        <v>54.1</v>
      </c>
      <c r="F119" s="100">
        <v>99.2</v>
      </c>
      <c r="G119" s="7"/>
    </row>
    <row r="120" spans="1:7" ht="15" thickBot="1" x14ac:dyDescent="0.4">
      <c r="A120" s="346"/>
      <c r="B120" s="48" t="s">
        <v>41</v>
      </c>
      <c r="C120" s="98">
        <v>19.385000000000002</v>
      </c>
      <c r="D120" s="99">
        <v>393.42525000000001</v>
      </c>
      <c r="E120" s="99">
        <v>693.98349999999994</v>
      </c>
      <c r="F120" s="100">
        <v>1237.8</v>
      </c>
      <c r="G120" s="7"/>
    </row>
    <row r="121" spans="1:7" ht="15" thickBot="1" x14ac:dyDescent="0.4">
      <c r="A121" s="346"/>
      <c r="B121" s="48" t="s">
        <v>43</v>
      </c>
      <c r="C121" s="98">
        <v>733.1</v>
      </c>
      <c r="D121" s="99">
        <v>704.624460814602</v>
      </c>
      <c r="E121" s="99">
        <v>655.10963531709297</v>
      </c>
      <c r="F121" s="100">
        <v>614.613238090511</v>
      </c>
      <c r="G121" s="7"/>
    </row>
    <row r="122" spans="1:7" ht="15" thickBot="1" x14ac:dyDescent="0.4">
      <c r="A122" s="346"/>
      <c r="B122" s="48" t="s">
        <v>45</v>
      </c>
      <c r="C122" s="106">
        <v>0</v>
      </c>
      <c r="D122" s="99">
        <v>10</v>
      </c>
      <c r="E122" s="99">
        <v>10</v>
      </c>
      <c r="F122" s="100">
        <v>310</v>
      </c>
      <c r="G122" s="7"/>
    </row>
    <row r="123" spans="1:7" ht="15" thickBot="1" x14ac:dyDescent="0.4">
      <c r="A123" s="346"/>
      <c r="B123" s="48" t="s">
        <v>47</v>
      </c>
      <c r="C123" s="106">
        <v>0</v>
      </c>
      <c r="D123" s="109">
        <v>0</v>
      </c>
      <c r="E123" s="99">
        <v>50</v>
      </c>
      <c r="F123" s="100">
        <v>130</v>
      </c>
      <c r="G123" s="7"/>
    </row>
    <row r="124" spans="1:7" ht="15" thickBot="1" x14ac:dyDescent="0.4">
      <c r="A124" s="346"/>
      <c r="B124" s="48" t="s">
        <v>49</v>
      </c>
      <c r="C124" s="98">
        <v>34.03</v>
      </c>
      <c r="D124" s="99">
        <v>109.3</v>
      </c>
      <c r="E124" s="99">
        <v>270</v>
      </c>
      <c r="F124" s="100">
        <v>473.7</v>
      </c>
      <c r="G124" s="7"/>
    </row>
    <row r="125" spans="1:7" ht="15" thickBot="1" x14ac:dyDescent="0.4">
      <c r="A125" s="346"/>
      <c r="B125" s="48" t="s">
        <v>50</v>
      </c>
      <c r="C125" s="210">
        <v>19.579999999999998</v>
      </c>
      <c r="D125" s="101">
        <v>110</v>
      </c>
      <c r="E125" s="101">
        <v>185</v>
      </c>
      <c r="F125" s="102">
        <v>575</v>
      </c>
      <c r="G125" s="27"/>
    </row>
    <row r="126" spans="1:7" ht="15" thickBot="1" x14ac:dyDescent="0.4">
      <c r="A126" s="347"/>
      <c r="B126" s="119" t="s">
        <v>51</v>
      </c>
      <c r="C126" s="73">
        <v>140</v>
      </c>
      <c r="D126" s="129">
        <v>140</v>
      </c>
      <c r="E126" s="129">
        <v>140</v>
      </c>
      <c r="F126" s="211">
        <v>140</v>
      </c>
      <c r="G126" s="120"/>
    </row>
    <row r="127" spans="1:7" ht="15" thickBot="1" x14ac:dyDescent="0.4">
      <c r="A127" s="345" t="s">
        <v>111</v>
      </c>
      <c r="B127" s="51" t="s">
        <v>29</v>
      </c>
      <c r="C127" s="103">
        <v>471.9</v>
      </c>
      <c r="D127" s="104">
        <v>832.2</v>
      </c>
      <c r="E127" s="104">
        <v>1107</v>
      </c>
      <c r="F127" s="105">
        <v>1342.1</v>
      </c>
      <c r="G127" s="6"/>
    </row>
    <row r="128" spans="1:7" ht="15" thickBot="1" x14ac:dyDescent="0.4">
      <c r="A128" s="346"/>
      <c r="B128" s="48" t="s">
        <v>30</v>
      </c>
      <c r="C128" s="98">
        <v>41.7</v>
      </c>
      <c r="D128" s="99">
        <v>239.1</v>
      </c>
      <c r="E128" s="99">
        <v>391.4</v>
      </c>
      <c r="F128" s="100">
        <v>608.79999999999995</v>
      </c>
      <c r="G128" s="7"/>
    </row>
    <row r="129" spans="1:7" ht="15" thickBot="1" x14ac:dyDescent="0.4">
      <c r="A129" s="346"/>
      <c r="B129" s="48" t="s">
        <v>31</v>
      </c>
      <c r="C129" s="98">
        <v>138.6</v>
      </c>
      <c r="D129" s="99">
        <v>316</v>
      </c>
      <c r="E129" s="99">
        <v>472.4</v>
      </c>
      <c r="F129" s="100">
        <v>778.4</v>
      </c>
      <c r="G129" s="7"/>
    </row>
    <row r="130" spans="1:7" ht="15" thickBot="1" x14ac:dyDescent="0.4">
      <c r="A130" s="346"/>
      <c r="B130" s="48" t="s">
        <v>32</v>
      </c>
      <c r="C130" s="106">
        <v>0</v>
      </c>
      <c r="D130" s="109">
        <v>0</v>
      </c>
      <c r="E130" s="109">
        <v>0</v>
      </c>
      <c r="F130" s="110">
        <v>0</v>
      </c>
      <c r="G130" s="7"/>
    </row>
    <row r="131" spans="1:7" ht="15" thickBot="1" x14ac:dyDescent="0.4">
      <c r="A131" s="346"/>
      <c r="B131" s="48" t="s">
        <v>34</v>
      </c>
      <c r="C131" s="98">
        <v>22.2</v>
      </c>
      <c r="D131" s="99">
        <v>21.3</v>
      </c>
      <c r="E131" s="99">
        <v>20.7</v>
      </c>
      <c r="F131" s="100">
        <v>20.399999999999999</v>
      </c>
      <c r="G131" s="7"/>
    </row>
    <row r="132" spans="1:7" ht="15" thickBot="1" x14ac:dyDescent="0.4">
      <c r="A132" s="346"/>
      <c r="B132" s="48" t="s">
        <v>36</v>
      </c>
      <c r="C132" s="98">
        <v>138.4</v>
      </c>
      <c r="D132" s="99">
        <v>137</v>
      </c>
      <c r="E132" s="99">
        <v>136.4</v>
      </c>
      <c r="F132" s="100">
        <v>124.5</v>
      </c>
      <c r="G132" s="7"/>
    </row>
    <row r="133" spans="1:7" ht="15" thickBot="1" x14ac:dyDescent="0.4">
      <c r="A133" s="346"/>
      <c r="B133" s="48" t="s">
        <v>38</v>
      </c>
      <c r="C133" s="98">
        <v>29.2</v>
      </c>
      <c r="D133" s="99">
        <v>225.8</v>
      </c>
      <c r="E133" s="99">
        <v>409</v>
      </c>
      <c r="F133" s="100">
        <v>817</v>
      </c>
      <c r="G133" s="7"/>
    </row>
    <row r="134" spans="1:7" ht="15" thickBot="1" x14ac:dyDescent="0.4">
      <c r="A134" s="346"/>
      <c r="B134" s="48" t="s">
        <v>40</v>
      </c>
      <c r="C134" s="98">
        <v>1</v>
      </c>
      <c r="D134" s="99">
        <v>4</v>
      </c>
      <c r="E134" s="99">
        <v>16</v>
      </c>
      <c r="F134" s="100">
        <v>29</v>
      </c>
      <c r="G134" s="7"/>
    </row>
    <row r="135" spans="1:7" ht="15" thickBot="1" x14ac:dyDescent="0.4">
      <c r="A135" s="346"/>
      <c r="B135" s="48" t="s">
        <v>41</v>
      </c>
      <c r="C135" s="98">
        <v>126.6</v>
      </c>
      <c r="D135" s="99">
        <v>1273.4000000000001</v>
      </c>
      <c r="E135" s="99">
        <v>2344</v>
      </c>
      <c r="F135" s="100">
        <v>4625.8999999999996</v>
      </c>
      <c r="G135" s="7"/>
    </row>
    <row r="136" spans="1:7" ht="15" thickBot="1" x14ac:dyDescent="0.4">
      <c r="A136" s="346"/>
      <c r="B136" s="48" t="s">
        <v>43</v>
      </c>
      <c r="C136" s="98">
        <v>521.9</v>
      </c>
      <c r="D136" s="99">
        <v>521.9</v>
      </c>
      <c r="E136" s="99">
        <v>521.9</v>
      </c>
      <c r="F136" s="100">
        <v>521.9</v>
      </c>
      <c r="G136" s="7"/>
    </row>
    <row r="137" spans="1:7" ht="15" thickBot="1" x14ac:dyDescent="0.4">
      <c r="A137" s="346"/>
      <c r="B137" s="48" t="s">
        <v>45</v>
      </c>
      <c r="C137" s="98">
        <v>20</v>
      </c>
      <c r="D137" s="99">
        <v>20</v>
      </c>
      <c r="E137" s="99">
        <v>20</v>
      </c>
      <c r="F137" s="100">
        <v>20</v>
      </c>
      <c r="G137" s="7"/>
    </row>
    <row r="138" spans="1:7" ht="15" thickBot="1" x14ac:dyDescent="0.4">
      <c r="A138" s="346"/>
      <c r="B138" s="48" t="s">
        <v>47</v>
      </c>
      <c r="C138" s="106">
        <v>0</v>
      </c>
      <c r="D138" s="99">
        <v>8</v>
      </c>
      <c r="E138" s="99">
        <v>8</v>
      </c>
      <c r="F138" s="100">
        <v>8</v>
      </c>
      <c r="G138" s="7"/>
    </row>
    <row r="139" spans="1:7" ht="15" thickBot="1" x14ac:dyDescent="0.4">
      <c r="A139" s="346"/>
      <c r="B139" s="48" t="s">
        <v>49</v>
      </c>
      <c r="C139" s="98">
        <v>85.8</v>
      </c>
      <c r="D139" s="99">
        <v>228.2</v>
      </c>
      <c r="E139" s="99">
        <v>506</v>
      </c>
      <c r="F139" s="100">
        <v>762</v>
      </c>
      <c r="G139" s="7"/>
    </row>
    <row r="140" spans="1:7" ht="15" thickBot="1" x14ac:dyDescent="0.4">
      <c r="A140" s="346"/>
      <c r="B140" s="48" t="s">
        <v>50</v>
      </c>
      <c r="C140" s="106">
        <v>0</v>
      </c>
      <c r="D140" s="99">
        <v>82.3</v>
      </c>
      <c r="E140" s="99">
        <v>107.3</v>
      </c>
      <c r="F140" s="100">
        <v>117.3</v>
      </c>
      <c r="G140" s="27"/>
    </row>
    <row r="141" spans="1:7" ht="15" thickBot="1" x14ac:dyDescent="0.4">
      <c r="A141" s="347"/>
      <c r="B141" s="42" t="s">
        <v>51</v>
      </c>
      <c r="C141" s="111">
        <v>0</v>
      </c>
      <c r="D141" s="112">
        <v>0</v>
      </c>
      <c r="E141" s="112">
        <v>0</v>
      </c>
      <c r="F141" s="113">
        <v>0</v>
      </c>
      <c r="G141" s="8"/>
    </row>
    <row r="142" spans="1:7" x14ac:dyDescent="0.35">
      <c r="A142" s="348" t="s">
        <v>112</v>
      </c>
      <c r="B142" s="49" t="s">
        <v>29</v>
      </c>
      <c r="C142" s="75">
        <v>353.9</v>
      </c>
      <c r="D142" s="96">
        <v>714.6</v>
      </c>
      <c r="E142" s="96">
        <v>1003.3000000000001</v>
      </c>
      <c r="F142" s="97">
        <v>1450</v>
      </c>
      <c r="G142" s="20"/>
    </row>
    <row r="143" spans="1:7" x14ac:dyDescent="0.35">
      <c r="A143" s="349"/>
      <c r="B143" s="50" t="s">
        <v>30</v>
      </c>
      <c r="C143" s="77">
        <v>22.3</v>
      </c>
      <c r="D143" s="99">
        <v>437.2</v>
      </c>
      <c r="E143" s="99">
        <v>689.8</v>
      </c>
      <c r="F143" s="100">
        <v>1105</v>
      </c>
      <c r="G143" s="21"/>
    </row>
    <row r="144" spans="1:7" x14ac:dyDescent="0.35">
      <c r="A144" s="349"/>
      <c r="B144" s="50" t="s">
        <v>31</v>
      </c>
      <c r="C144" s="77">
        <v>361.90000000000003</v>
      </c>
      <c r="D144" s="99">
        <v>904</v>
      </c>
      <c r="E144" s="99">
        <v>1086.2</v>
      </c>
      <c r="F144" s="100">
        <v>1274</v>
      </c>
      <c r="G144" s="21"/>
    </row>
    <row r="145" spans="1:7" x14ac:dyDescent="0.35">
      <c r="A145" s="349"/>
      <c r="B145" s="50" t="s">
        <v>32</v>
      </c>
      <c r="C145" s="125">
        <v>0</v>
      </c>
      <c r="D145" s="109">
        <v>0</v>
      </c>
      <c r="E145" s="109">
        <v>0</v>
      </c>
      <c r="F145" s="110">
        <v>0</v>
      </c>
      <c r="G145" s="21"/>
    </row>
    <row r="146" spans="1:7" x14ac:dyDescent="0.35">
      <c r="A146" s="349"/>
      <c r="B146" s="50" t="s">
        <v>34</v>
      </c>
      <c r="C146" s="77">
        <v>5.7</v>
      </c>
      <c r="D146" s="99">
        <v>5.5</v>
      </c>
      <c r="E146" s="99">
        <v>5.5</v>
      </c>
      <c r="F146" s="100">
        <v>5.5</v>
      </c>
      <c r="G146" s="21"/>
    </row>
    <row r="147" spans="1:7" x14ac:dyDescent="0.35">
      <c r="A147" s="349"/>
      <c r="B147" s="50" t="s">
        <v>36</v>
      </c>
      <c r="C147" s="77">
        <v>40</v>
      </c>
      <c r="D147" s="99">
        <v>37.200000000000003</v>
      </c>
      <c r="E147" s="99">
        <v>32.4</v>
      </c>
      <c r="F147" s="100">
        <v>33</v>
      </c>
      <c r="G147" s="21"/>
    </row>
    <row r="148" spans="1:7" x14ac:dyDescent="0.35">
      <c r="A148" s="349"/>
      <c r="B148" s="50" t="s">
        <v>38</v>
      </c>
      <c r="C148" s="77">
        <v>99.300000000000011</v>
      </c>
      <c r="D148" s="99">
        <v>152.19999999999999</v>
      </c>
      <c r="E148" s="99">
        <v>253.20000000000002</v>
      </c>
      <c r="F148" s="100">
        <v>416.7</v>
      </c>
      <c r="G148" s="21"/>
    </row>
    <row r="149" spans="1:7" x14ac:dyDescent="0.35">
      <c r="A149" s="349"/>
      <c r="B149" s="50" t="s">
        <v>40</v>
      </c>
      <c r="C149" s="77">
        <v>0.1</v>
      </c>
      <c r="D149" s="99">
        <v>10</v>
      </c>
      <c r="E149" s="99">
        <v>15</v>
      </c>
      <c r="F149" s="100">
        <v>20</v>
      </c>
      <c r="G149" s="21"/>
    </row>
    <row r="150" spans="1:7" x14ac:dyDescent="0.35">
      <c r="A150" s="349"/>
      <c r="B150" s="50" t="s">
        <v>41</v>
      </c>
      <c r="C150" s="77">
        <v>123.39999999999999</v>
      </c>
      <c r="D150" s="99">
        <v>1016.6</v>
      </c>
      <c r="E150" s="99">
        <v>1727</v>
      </c>
      <c r="F150" s="100">
        <v>2618.1</v>
      </c>
      <c r="G150" s="21"/>
    </row>
    <row r="151" spans="1:7" x14ac:dyDescent="0.35">
      <c r="A151" s="349"/>
      <c r="B151" s="50" t="s">
        <v>43</v>
      </c>
      <c r="C151" s="77">
        <v>293</v>
      </c>
      <c r="D151" s="99">
        <v>322.60000000000002</v>
      </c>
      <c r="E151" s="99">
        <v>337.2</v>
      </c>
      <c r="F151" s="100">
        <v>366.5</v>
      </c>
      <c r="G151" s="21"/>
    </row>
    <row r="152" spans="1:7" x14ac:dyDescent="0.35">
      <c r="A152" s="349"/>
      <c r="B152" s="50" t="s">
        <v>45</v>
      </c>
      <c r="C152" s="125">
        <v>0</v>
      </c>
      <c r="D152" s="99">
        <v>40</v>
      </c>
      <c r="E152" s="99">
        <v>43</v>
      </c>
      <c r="F152" s="100">
        <v>45</v>
      </c>
      <c r="G152" s="21"/>
    </row>
    <row r="153" spans="1:7" x14ac:dyDescent="0.35">
      <c r="A153" s="349"/>
      <c r="B153" s="50" t="s">
        <v>47</v>
      </c>
      <c r="C153" s="125">
        <v>0</v>
      </c>
      <c r="D153" s="99">
        <v>1</v>
      </c>
      <c r="E153" s="99">
        <v>5</v>
      </c>
      <c r="F153" s="100">
        <v>15</v>
      </c>
      <c r="G153" s="21"/>
    </row>
    <row r="154" spans="1:7" x14ac:dyDescent="0.35">
      <c r="A154" s="349"/>
      <c r="B154" s="50" t="s">
        <v>49</v>
      </c>
      <c r="C154" s="77">
        <v>79.600000000000009</v>
      </c>
      <c r="D154" s="99">
        <v>348</v>
      </c>
      <c r="E154" s="99">
        <v>571</v>
      </c>
      <c r="F154" s="100">
        <v>916.4</v>
      </c>
      <c r="G154" s="21"/>
    </row>
    <row r="155" spans="1:7" x14ac:dyDescent="0.35">
      <c r="A155" s="349"/>
      <c r="B155" s="50" t="s">
        <v>50</v>
      </c>
      <c r="C155" s="125">
        <v>0</v>
      </c>
      <c r="D155" s="99">
        <v>261.2</v>
      </c>
      <c r="E155" s="99">
        <v>277.8</v>
      </c>
      <c r="F155" s="100">
        <v>331.5</v>
      </c>
      <c r="G155" s="21"/>
    </row>
    <row r="156" spans="1:7" ht="15" thickBot="1" x14ac:dyDescent="0.4">
      <c r="A156" s="350"/>
      <c r="B156" s="36" t="s">
        <v>51</v>
      </c>
      <c r="C156" s="126">
        <v>0</v>
      </c>
      <c r="D156" s="112">
        <v>0</v>
      </c>
      <c r="E156" s="112">
        <v>0</v>
      </c>
      <c r="F156" s="113">
        <v>0</v>
      </c>
      <c r="G156" s="22"/>
    </row>
    <row r="157" spans="1:7" ht="15" thickBot="1" x14ac:dyDescent="0.4">
      <c r="A157" s="345" t="s">
        <v>113</v>
      </c>
      <c r="B157" s="51" t="s">
        <v>29</v>
      </c>
      <c r="C157" s="103">
        <v>177.74</v>
      </c>
      <c r="D157" s="104">
        <v>394.9</v>
      </c>
      <c r="E157" s="104">
        <v>560.79999999999995</v>
      </c>
      <c r="F157" s="105">
        <v>771.8</v>
      </c>
      <c r="G157" s="6"/>
    </row>
    <row r="158" spans="1:7" ht="15" thickBot="1" x14ac:dyDescent="0.4">
      <c r="A158" s="346"/>
      <c r="B158" s="48" t="s">
        <v>30</v>
      </c>
      <c r="C158" s="98">
        <v>3.25</v>
      </c>
      <c r="D158" s="99">
        <v>94.27</v>
      </c>
      <c r="E158" s="99">
        <v>186.6</v>
      </c>
      <c r="F158" s="100">
        <v>339.4</v>
      </c>
      <c r="G158" s="7"/>
    </row>
    <row r="159" spans="1:7" ht="15" thickBot="1" x14ac:dyDescent="0.4">
      <c r="A159" s="346"/>
      <c r="B159" s="48" t="s">
        <v>31</v>
      </c>
      <c r="C159" s="98">
        <v>26.05</v>
      </c>
      <c r="D159" s="99">
        <v>73.78</v>
      </c>
      <c r="E159" s="99">
        <v>156.96</v>
      </c>
      <c r="F159" s="100">
        <v>195</v>
      </c>
      <c r="G159" s="7"/>
    </row>
    <row r="160" spans="1:7" ht="15" thickBot="1" x14ac:dyDescent="0.4">
      <c r="A160" s="346"/>
      <c r="B160" s="48" t="s">
        <v>32</v>
      </c>
      <c r="C160" s="106">
        <v>0</v>
      </c>
      <c r="D160" s="109">
        <v>0</v>
      </c>
      <c r="E160" s="109">
        <v>0</v>
      </c>
      <c r="F160" s="110">
        <v>0</v>
      </c>
      <c r="G160" s="7"/>
    </row>
    <row r="161" spans="1:7" ht="15" thickBot="1" x14ac:dyDescent="0.4">
      <c r="A161" s="346"/>
      <c r="B161" s="48" t="s">
        <v>34</v>
      </c>
      <c r="C161" s="98">
        <v>22.5</v>
      </c>
      <c r="D161" s="99">
        <v>22.05</v>
      </c>
      <c r="E161" s="99">
        <v>21.8</v>
      </c>
      <c r="F161" s="100">
        <v>22.4</v>
      </c>
      <c r="G161" s="7"/>
    </row>
    <row r="162" spans="1:7" ht="15" thickBot="1" x14ac:dyDescent="0.4">
      <c r="A162" s="346"/>
      <c r="B162" s="48" t="s">
        <v>36</v>
      </c>
      <c r="C162" s="98">
        <v>975</v>
      </c>
      <c r="D162" s="99">
        <v>975</v>
      </c>
      <c r="E162" s="99">
        <v>750</v>
      </c>
      <c r="F162" s="100">
        <v>650</v>
      </c>
      <c r="G162" s="7"/>
    </row>
    <row r="163" spans="1:7" ht="15" thickBot="1" x14ac:dyDescent="0.4">
      <c r="A163" s="346"/>
      <c r="B163" s="48" t="s">
        <v>38</v>
      </c>
      <c r="C163" s="98">
        <v>31.75</v>
      </c>
      <c r="D163" s="99">
        <v>73.569999999999993</v>
      </c>
      <c r="E163" s="99">
        <v>148.36000000000001</v>
      </c>
      <c r="F163" s="100">
        <v>313.20999999999998</v>
      </c>
      <c r="G163" s="7"/>
    </row>
    <row r="164" spans="1:7" ht="15" thickBot="1" x14ac:dyDescent="0.4">
      <c r="A164" s="346"/>
      <c r="B164" s="48" t="s">
        <v>40</v>
      </c>
      <c r="C164" s="106">
        <v>0</v>
      </c>
      <c r="D164" s="99">
        <v>3.22</v>
      </c>
      <c r="E164" s="99">
        <v>118.46</v>
      </c>
      <c r="F164" s="100">
        <v>120.64</v>
      </c>
      <c r="G164" s="7"/>
    </row>
    <row r="165" spans="1:7" ht="15" thickBot="1" x14ac:dyDescent="0.4">
      <c r="A165" s="346"/>
      <c r="B165" s="48" t="s">
        <v>41</v>
      </c>
      <c r="C165" s="98">
        <v>174.69</v>
      </c>
      <c r="D165" s="99">
        <v>364.79</v>
      </c>
      <c r="E165" s="99">
        <v>685.55</v>
      </c>
      <c r="F165" s="100">
        <v>1296.82</v>
      </c>
      <c r="G165" s="7"/>
    </row>
    <row r="166" spans="1:7" ht="15" thickBot="1" x14ac:dyDescent="0.4">
      <c r="A166" s="346"/>
      <c r="B166" s="48" t="s">
        <v>43</v>
      </c>
      <c r="C166" s="98">
        <v>424.26</v>
      </c>
      <c r="D166" s="99">
        <v>444.35</v>
      </c>
      <c r="E166" s="99">
        <v>459.54</v>
      </c>
      <c r="F166" s="100">
        <v>493.25</v>
      </c>
      <c r="G166" s="7"/>
    </row>
    <row r="167" spans="1:7" ht="15" thickBot="1" x14ac:dyDescent="0.4">
      <c r="A167" s="346"/>
      <c r="B167" s="48" t="s">
        <v>45</v>
      </c>
      <c r="C167" s="98">
        <v>69.64</v>
      </c>
      <c r="D167" s="99">
        <v>229.06</v>
      </c>
      <c r="E167" s="99">
        <v>347.15</v>
      </c>
      <c r="F167" s="100">
        <v>385.81</v>
      </c>
      <c r="G167" s="7"/>
    </row>
    <row r="168" spans="1:7" ht="15" thickBot="1" x14ac:dyDescent="0.4">
      <c r="A168" s="346"/>
      <c r="B168" s="48" t="s">
        <v>47</v>
      </c>
      <c r="C168" s="106">
        <v>0</v>
      </c>
      <c r="D168" s="99">
        <v>15</v>
      </c>
      <c r="E168" s="99">
        <v>15</v>
      </c>
      <c r="F168" s="100">
        <v>15</v>
      </c>
      <c r="G168" s="7"/>
    </row>
    <row r="169" spans="1:7" ht="15" thickBot="1" x14ac:dyDescent="0.4">
      <c r="A169" s="346"/>
      <c r="B169" s="48" t="s">
        <v>49</v>
      </c>
      <c r="C169" s="98">
        <v>35.826000000000001</v>
      </c>
      <c r="D169" s="99">
        <v>74.97</v>
      </c>
      <c r="E169" s="99">
        <v>138.97</v>
      </c>
      <c r="F169" s="100">
        <v>207.18</v>
      </c>
      <c r="G169" s="7"/>
    </row>
    <row r="170" spans="1:7" ht="15" thickBot="1" x14ac:dyDescent="0.4">
      <c r="A170" s="346"/>
      <c r="B170" s="48" t="s">
        <v>50</v>
      </c>
      <c r="C170" s="106">
        <v>0</v>
      </c>
      <c r="D170" s="99">
        <v>15</v>
      </c>
      <c r="E170" s="99">
        <v>40</v>
      </c>
      <c r="F170" s="100">
        <v>100</v>
      </c>
      <c r="G170" s="27"/>
    </row>
    <row r="171" spans="1:7" ht="15" thickBot="1" x14ac:dyDescent="0.4">
      <c r="A171" s="347"/>
      <c r="B171" s="42" t="s">
        <v>51</v>
      </c>
      <c r="C171" s="106">
        <v>0</v>
      </c>
      <c r="D171" s="107">
        <v>0</v>
      </c>
      <c r="E171" s="107">
        <v>0</v>
      </c>
      <c r="F171" s="108">
        <v>0</v>
      </c>
      <c r="G171" s="8"/>
    </row>
    <row r="172" spans="1:7" x14ac:dyDescent="0.35">
      <c r="A172" s="348" t="s">
        <v>114</v>
      </c>
      <c r="B172" s="49" t="s">
        <v>29</v>
      </c>
      <c r="C172" s="75">
        <v>90</v>
      </c>
      <c r="D172" s="96">
        <v>169</v>
      </c>
      <c r="E172" s="96">
        <v>292</v>
      </c>
      <c r="F172" s="97">
        <v>660</v>
      </c>
      <c r="G172" s="20"/>
    </row>
    <row r="173" spans="1:7" x14ac:dyDescent="0.35">
      <c r="A173" s="349"/>
      <c r="B173" s="50" t="s">
        <v>30</v>
      </c>
      <c r="C173" s="77">
        <v>0.3</v>
      </c>
      <c r="D173" s="99">
        <v>4.9000000000000004</v>
      </c>
      <c r="E173" s="99">
        <v>7.1</v>
      </c>
      <c r="F173" s="100">
        <v>11.7</v>
      </c>
      <c r="G173" s="21"/>
    </row>
    <row r="174" spans="1:7" x14ac:dyDescent="0.35">
      <c r="A174" s="349"/>
      <c r="B174" s="50" t="s">
        <v>31</v>
      </c>
      <c r="C174" s="125">
        <v>0</v>
      </c>
      <c r="D174" s="109">
        <v>0</v>
      </c>
      <c r="E174" s="109">
        <v>0</v>
      </c>
      <c r="F174" s="110">
        <v>0</v>
      </c>
      <c r="G174" s="21"/>
    </row>
    <row r="175" spans="1:7" x14ac:dyDescent="0.35">
      <c r="A175" s="349"/>
      <c r="B175" s="50" t="s">
        <v>32</v>
      </c>
      <c r="C175" s="125">
        <v>0</v>
      </c>
      <c r="D175" s="109">
        <v>0</v>
      </c>
      <c r="E175" s="109">
        <v>0</v>
      </c>
      <c r="F175" s="110">
        <v>0</v>
      </c>
      <c r="G175" s="21"/>
    </row>
    <row r="176" spans="1:7" x14ac:dyDescent="0.35">
      <c r="A176" s="349"/>
      <c r="B176" s="50" t="s">
        <v>34</v>
      </c>
      <c r="C176" s="77">
        <v>5.46</v>
      </c>
      <c r="D176" s="99">
        <v>2.73</v>
      </c>
      <c r="E176" s="109">
        <v>0</v>
      </c>
      <c r="F176" s="110">
        <v>0</v>
      </c>
      <c r="G176" s="21"/>
    </row>
    <row r="177" spans="1:7" x14ac:dyDescent="0.35">
      <c r="A177" s="349"/>
      <c r="B177" s="50" t="s">
        <v>36</v>
      </c>
      <c r="C177" s="77">
        <v>321.5</v>
      </c>
      <c r="D177" s="99">
        <v>381.5</v>
      </c>
      <c r="E177" s="99">
        <v>381.5</v>
      </c>
      <c r="F177" s="100">
        <v>381.5</v>
      </c>
      <c r="G177" s="21"/>
    </row>
    <row r="178" spans="1:7" x14ac:dyDescent="0.35">
      <c r="A178" s="349"/>
      <c r="B178" s="50" t="s">
        <v>38</v>
      </c>
      <c r="C178" s="77">
        <v>31</v>
      </c>
      <c r="D178" s="99">
        <v>47</v>
      </c>
      <c r="E178" s="99">
        <v>70.5</v>
      </c>
      <c r="F178" s="100">
        <v>131.25</v>
      </c>
      <c r="G178" s="21"/>
    </row>
    <row r="179" spans="1:7" x14ac:dyDescent="0.35">
      <c r="A179" s="349"/>
      <c r="B179" s="50" t="s">
        <v>40</v>
      </c>
      <c r="C179" s="77">
        <v>30</v>
      </c>
      <c r="D179" s="99">
        <v>80</v>
      </c>
      <c r="E179" s="99">
        <v>110</v>
      </c>
      <c r="F179" s="100">
        <v>110</v>
      </c>
      <c r="G179" s="21"/>
    </row>
    <row r="180" spans="1:7" x14ac:dyDescent="0.35">
      <c r="A180" s="349"/>
      <c r="B180" s="50" t="s">
        <v>41</v>
      </c>
      <c r="C180" s="77">
        <v>142</v>
      </c>
      <c r="D180" s="99">
        <v>360</v>
      </c>
      <c r="E180" s="99">
        <v>773</v>
      </c>
      <c r="F180" s="100">
        <v>1601</v>
      </c>
      <c r="G180" s="21"/>
    </row>
    <row r="181" spans="1:7" x14ac:dyDescent="0.35">
      <c r="A181" s="349"/>
      <c r="B181" s="50" t="s">
        <v>43</v>
      </c>
      <c r="C181" s="77">
        <v>324</v>
      </c>
      <c r="D181" s="99">
        <v>324</v>
      </c>
      <c r="E181" s="99">
        <v>324</v>
      </c>
      <c r="F181" s="100">
        <v>324</v>
      </c>
      <c r="G181" s="21"/>
    </row>
    <row r="182" spans="1:7" x14ac:dyDescent="0.35">
      <c r="A182" s="349"/>
      <c r="B182" s="50" t="s">
        <v>45</v>
      </c>
      <c r="C182" s="77">
        <v>10</v>
      </c>
      <c r="D182" s="99">
        <v>27.8</v>
      </c>
      <c r="E182" s="99">
        <v>43</v>
      </c>
      <c r="F182" s="100">
        <v>49</v>
      </c>
      <c r="G182" s="21"/>
    </row>
    <row r="183" spans="1:7" x14ac:dyDescent="0.35">
      <c r="A183" s="349"/>
      <c r="B183" s="50" t="s">
        <v>47</v>
      </c>
      <c r="C183" s="125">
        <v>0</v>
      </c>
      <c r="D183" s="99">
        <v>12</v>
      </c>
      <c r="E183" s="99">
        <v>12</v>
      </c>
      <c r="F183" s="100">
        <v>12</v>
      </c>
      <c r="G183" s="21"/>
    </row>
    <row r="184" spans="1:7" x14ac:dyDescent="0.35">
      <c r="A184" s="349"/>
      <c r="B184" s="50" t="s">
        <v>49</v>
      </c>
      <c r="C184" s="77">
        <v>25.4</v>
      </c>
      <c r="D184" s="99">
        <v>80.900000000000006</v>
      </c>
      <c r="E184" s="99">
        <v>136.69999999999999</v>
      </c>
      <c r="F184" s="100">
        <v>255.9</v>
      </c>
      <c r="G184" s="21"/>
    </row>
    <row r="185" spans="1:7" x14ac:dyDescent="0.35">
      <c r="A185" s="349"/>
      <c r="B185" s="50" t="s">
        <v>50</v>
      </c>
      <c r="C185" s="125">
        <v>0</v>
      </c>
      <c r="D185" s="99">
        <v>25</v>
      </c>
      <c r="E185" s="99">
        <v>35</v>
      </c>
      <c r="F185" s="100">
        <v>55</v>
      </c>
      <c r="G185" s="21"/>
    </row>
    <row r="186" spans="1:7" ht="15" thickBot="1" x14ac:dyDescent="0.4">
      <c r="A186" s="350"/>
      <c r="B186" s="36" t="s">
        <v>51</v>
      </c>
      <c r="C186" s="126">
        <v>0</v>
      </c>
      <c r="D186" s="112">
        <v>0</v>
      </c>
      <c r="E186" s="112">
        <v>0</v>
      </c>
      <c r="F186" s="113">
        <v>0</v>
      </c>
      <c r="G186" s="22"/>
    </row>
    <row r="187" spans="1:7" ht="15" thickBot="1" x14ac:dyDescent="0.4">
      <c r="A187" s="345" t="s">
        <v>115</v>
      </c>
      <c r="B187" s="51" t="s">
        <v>29</v>
      </c>
      <c r="C187" s="103">
        <v>81.606999999999999</v>
      </c>
      <c r="D187" s="104">
        <v>148</v>
      </c>
      <c r="E187" s="104">
        <v>203.2</v>
      </c>
      <c r="F187" s="105">
        <v>313.39999999999998</v>
      </c>
      <c r="G187" s="6"/>
    </row>
    <row r="188" spans="1:7" ht="15" thickBot="1" x14ac:dyDescent="0.4">
      <c r="A188" s="346"/>
      <c r="B188" s="48" t="s">
        <v>30</v>
      </c>
      <c r="C188" s="98">
        <v>2.0049999999999999</v>
      </c>
      <c r="D188" s="99">
        <v>22</v>
      </c>
      <c r="E188" s="99">
        <v>47</v>
      </c>
      <c r="F188" s="100">
        <v>107</v>
      </c>
      <c r="G188" s="7"/>
    </row>
    <row r="189" spans="1:7" ht="15" thickBot="1" x14ac:dyDescent="0.4">
      <c r="A189" s="346"/>
      <c r="B189" s="48" t="s">
        <v>31</v>
      </c>
      <c r="C189" s="106">
        <v>0</v>
      </c>
      <c r="D189" s="109">
        <v>0</v>
      </c>
      <c r="E189" s="109">
        <v>0</v>
      </c>
      <c r="F189" s="110">
        <v>0</v>
      </c>
      <c r="G189" s="7"/>
    </row>
    <row r="190" spans="1:7" ht="15" thickBot="1" x14ac:dyDescent="0.4">
      <c r="A190" s="346"/>
      <c r="B190" s="48" t="s">
        <v>32</v>
      </c>
      <c r="C190" s="106">
        <v>0</v>
      </c>
      <c r="D190" s="109">
        <v>0</v>
      </c>
      <c r="E190" s="109">
        <v>0</v>
      </c>
      <c r="F190" s="110">
        <v>0</v>
      </c>
      <c r="G190" s="7"/>
    </row>
    <row r="191" spans="1:7" ht="15" thickBot="1" x14ac:dyDescent="0.4">
      <c r="A191" s="346"/>
      <c r="B191" s="48" t="s">
        <v>34</v>
      </c>
      <c r="C191" s="98">
        <v>5.024</v>
      </c>
      <c r="D191" s="99">
        <v>5.024</v>
      </c>
      <c r="E191" s="99">
        <v>5.024</v>
      </c>
      <c r="F191" s="100">
        <v>5.024</v>
      </c>
      <c r="G191" s="7"/>
    </row>
    <row r="192" spans="1:7" ht="15" thickBot="1" x14ac:dyDescent="0.4">
      <c r="A192" s="346"/>
      <c r="B192" s="48" t="s">
        <v>36</v>
      </c>
      <c r="C192" s="98">
        <v>1160.2080000000001</v>
      </c>
      <c r="D192" s="99">
        <v>805.5</v>
      </c>
      <c r="E192" s="99">
        <v>766.8</v>
      </c>
      <c r="F192" s="100">
        <v>706.8</v>
      </c>
      <c r="G192" s="7"/>
    </row>
    <row r="193" spans="1:7" ht="15" thickBot="1" x14ac:dyDescent="0.4">
      <c r="A193" s="346"/>
      <c r="B193" s="48" t="s">
        <v>38</v>
      </c>
      <c r="C193" s="98">
        <v>15.767524529999999</v>
      </c>
      <c r="D193" s="99">
        <v>77.627605916575604</v>
      </c>
      <c r="E193" s="99">
        <v>173.91426847126701</v>
      </c>
      <c r="F193" s="100">
        <v>400.08503610796299</v>
      </c>
      <c r="G193" s="7"/>
    </row>
    <row r="194" spans="1:7" ht="15" thickBot="1" x14ac:dyDescent="0.4">
      <c r="A194" s="346"/>
      <c r="B194" s="48" t="s">
        <v>40</v>
      </c>
      <c r="C194" s="106">
        <v>0</v>
      </c>
      <c r="D194" s="99">
        <v>110</v>
      </c>
      <c r="E194" s="99">
        <v>129</v>
      </c>
      <c r="F194" s="100">
        <v>160</v>
      </c>
      <c r="G194" s="7"/>
    </row>
    <row r="195" spans="1:7" ht="15" thickBot="1" x14ac:dyDescent="0.4">
      <c r="A195" s="346"/>
      <c r="B195" s="48" t="s">
        <v>41</v>
      </c>
      <c r="C195" s="98">
        <v>53.28</v>
      </c>
      <c r="D195" s="99">
        <v>461.91670599182169</v>
      </c>
      <c r="E195" s="99">
        <v>951.21984516931695</v>
      </c>
      <c r="F195" s="100">
        <v>2188.9252345559698</v>
      </c>
      <c r="G195" s="7"/>
    </row>
    <row r="196" spans="1:7" ht="15" thickBot="1" x14ac:dyDescent="0.4">
      <c r="A196" s="346"/>
      <c r="B196" s="48" t="s">
        <v>43</v>
      </c>
      <c r="C196" s="98">
        <v>517</v>
      </c>
      <c r="D196" s="99">
        <v>593</v>
      </c>
      <c r="E196" s="99">
        <v>629</v>
      </c>
      <c r="F196" s="100">
        <v>740</v>
      </c>
      <c r="G196" s="7"/>
    </row>
    <row r="197" spans="1:7" ht="15" thickBot="1" x14ac:dyDescent="0.4">
      <c r="A197" s="346"/>
      <c r="B197" s="48" t="s">
        <v>45</v>
      </c>
      <c r="C197" s="106">
        <v>0</v>
      </c>
      <c r="D197" s="99">
        <v>61</v>
      </c>
      <c r="E197" s="99">
        <v>111</v>
      </c>
      <c r="F197" s="100">
        <v>261</v>
      </c>
      <c r="G197" s="7"/>
    </row>
    <row r="198" spans="1:7" ht="15" thickBot="1" x14ac:dyDescent="0.4">
      <c r="A198" s="346"/>
      <c r="B198" s="48" t="s">
        <v>47</v>
      </c>
      <c r="C198" s="106">
        <v>0</v>
      </c>
      <c r="D198" s="99">
        <v>10</v>
      </c>
      <c r="E198" s="99">
        <v>10</v>
      </c>
      <c r="F198" s="100">
        <v>10</v>
      </c>
      <c r="G198" s="7"/>
    </row>
    <row r="199" spans="1:7" ht="15" thickBot="1" x14ac:dyDescent="0.4">
      <c r="A199" s="346"/>
      <c r="B199" s="48" t="s">
        <v>49</v>
      </c>
      <c r="C199" s="98">
        <v>24.9</v>
      </c>
      <c r="D199" s="99">
        <v>45.7</v>
      </c>
      <c r="E199" s="99">
        <v>65.099999999999994</v>
      </c>
      <c r="F199" s="100">
        <v>106.7</v>
      </c>
      <c r="G199" s="7"/>
    </row>
    <row r="200" spans="1:7" ht="15" thickBot="1" x14ac:dyDescent="0.4">
      <c r="A200" s="346"/>
      <c r="B200" s="48" t="s">
        <v>50</v>
      </c>
      <c r="C200" s="106">
        <v>0</v>
      </c>
      <c r="D200" s="99">
        <v>10</v>
      </c>
      <c r="E200" s="99">
        <v>10</v>
      </c>
      <c r="F200" s="100">
        <v>10</v>
      </c>
      <c r="G200" s="27"/>
    </row>
    <row r="201" spans="1:7" ht="15" thickBot="1" x14ac:dyDescent="0.4">
      <c r="A201" s="347"/>
      <c r="B201" s="42" t="s">
        <v>51</v>
      </c>
      <c r="C201" s="106">
        <v>0</v>
      </c>
      <c r="D201" s="107">
        <v>0</v>
      </c>
      <c r="E201" s="107">
        <v>0</v>
      </c>
      <c r="F201" s="108">
        <v>0</v>
      </c>
      <c r="G201" s="8"/>
    </row>
    <row r="202" spans="1:7" x14ac:dyDescent="0.35">
      <c r="A202" s="348" t="s">
        <v>116</v>
      </c>
      <c r="B202" s="49" t="s">
        <v>29</v>
      </c>
      <c r="C202" s="75">
        <v>414.8</v>
      </c>
      <c r="D202" s="96">
        <v>981.54</v>
      </c>
      <c r="E202" s="96">
        <v>1415.2739999999999</v>
      </c>
      <c r="F202" s="97">
        <v>1829.67</v>
      </c>
      <c r="G202" s="20"/>
    </row>
    <row r="203" spans="1:7" x14ac:dyDescent="0.35">
      <c r="A203" s="349"/>
      <c r="B203" s="50" t="s">
        <v>30</v>
      </c>
      <c r="C203" s="77">
        <v>8.3000000000000007</v>
      </c>
      <c r="D203" s="99">
        <v>212</v>
      </c>
      <c r="E203" s="99">
        <v>240</v>
      </c>
      <c r="F203" s="100">
        <v>260</v>
      </c>
      <c r="G203" s="21"/>
    </row>
    <row r="204" spans="1:7" x14ac:dyDescent="0.35">
      <c r="A204" s="349"/>
      <c r="B204" s="50" t="s">
        <v>31</v>
      </c>
      <c r="C204" s="77">
        <v>333.4</v>
      </c>
      <c r="D204" s="99">
        <v>724</v>
      </c>
      <c r="E204" s="99">
        <v>750</v>
      </c>
      <c r="F204" s="100">
        <v>760</v>
      </c>
      <c r="G204" s="21"/>
    </row>
    <row r="205" spans="1:7" x14ac:dyDescent="0.35">
      <c r="A205" s="349"/>
      <c r="B205" s="50" t="s">
        <v>32</v>
      </c>
      <c r="C205" s="125">
        <v>0</v>
      </c>
      <c r="D205" s="109">
        <v>0</v>
      </c>
      <c r="E205" s="109">
        <v>0</v>
      </c>
      <c r="F205" s="110">
        <v>0</v>
      </c>
      <c r="G205" s="21"/>
    </row>
    <row r="206" spans="1:7" x14ac:dyDescent="0.35">
      <c r="A206" s="349"/>
      <c r="B206" s="50" t="s">
        <v>34</v>
      </c>
      <c r="C206" s="77">
        <v>46</v>
      </c>
      <c r="D206" s="99">
        <v>43.991428571428571</v>
      </c>
      <c r="E206" s="99">
        <v>36.216000000000001</v>
      </c>
      <c r="F206" s="100">
        <v>24.249999999999996</v>
      </c>
      <c r="G206" s="21"/>
    </row>
    <row r="207" spans="1:7" x14ac:dyDescent="0.35">
      <c r="A207" s="349"/>
      <c r="B207" s="50" t="s">
        <v>36</v>
      </c>
      <c r="C207" s="125">
        <v>0</v>
      </c>
      <c r="D207" s="109">
        <v>0</v>
      </c>
      <c r="E207" s="109">
        <v>0</v>
      </c>
      <c r="F207" s="110">
        <v>0</v>
      </c>
      <c r="G207" s="21"/>
    </row>
    <row r="208" spans="1:7" x14ac:dyDescent="0.35">
      <c r="A208" s="349"/>
      <c r="B208" s="50" t="s">
        <v>38</v>
      </c>
      <c r="C208" s="77">
        <v>33.799999999999997</v>
      </c>
      <c r="D208" s="99">
        <v>200</v>
      </c>
      <c r="E208" s="99">
        <v>750</v>
      </c>
      <c r="F208" s="100">
        <v>900</v>
      </c>
      <c r="G208" s="21"/>
    </row>
    <row r="209" spans="1:7" x14ac:dyDescent="0.35">
      <c r="A209" s="349"/>
      <c r="B209" s="50" t="s">
        <v>40</v>
      </c>
      <c r="C209" s="77">
        <v>1</v>
      </c>
      <c r="D209" s="99">
        <v>7.4742857142857142</v>
      </c>
      <c r="E209" s="99">
        <v>40.66599999999999</v>
      </c>
      <c r="F209" s="100">
        <v>72.659999999999982</v>
      </c>
      <c r="G209" s="21"/>
    </row>
    <row r="210" spans="1:7" x14ac:dyDescent="0.35">
      <c r="A210" s="349"/>
      <c r="B210" s="50" t="s">
        <v>41</v>
      </c>
      <c r="C210" s="77">
        <v>90</v>
      </c>
      <c r="D210" s="99">
        <v>300</v>
      </c>
      <c r="E210" s="99">
        <v>900</v>
      </c>
      <c r="F210" s="100">
        <v>1300</v>
      </c>
      <c r="G210" s="21"/>
    </row>
    <row r="211" spans="1:7" x14ac:dyDescent="0.35">
      <c r="A211" s="349"/>
      <c r="B211" s="50" t="s">
        <v>43</v>
      </c>
      <c r="C211" s="77">
        <v>220</v>
      </c>
      <c r="D211" s="99">
        <v>215</v>
      </c>
      <c r="E211" s="99">
        <v>205</v>
      </c>
      <c r="F211" s="100">
        <v>195</v>
      </c>
      <c r="G211" s="21"/>
    </row>
    <row r="212" spans="1:7" x14ac:dyDescent="0.35">
      <c r="A212" s="349"/>
      <c r="B212" s="50" t="s">
        <v>45</v>
      </c>
      <c r="C212" s="125">
        <v>0</v>
      </c>
      <c r="D212" s="99">
        <v>10</v>
      </c>
      <c r="E212" s="99">
        <v>10</v>
      </c>
      <c r="F212" s="100">
        <v>10</v>
      </c>
      <c r="G212" s="21"/>
    </row>
    <row r="213" spans="1:7" x14ac:dyDescent="0.35">
      <c r="A213" s="349"/>
      <c r="B213" s="50" t="s">
        <v>47</v>
      </c>
      <c r="C213" s="125">
        <v>0</v>
      </c>
      <c r="D213" s="109">
        <v>0</v>
      </c>
      <c r="E213" s="109">
        <v>0</v>
      </c>
      <c r="F213" s="110">
        <v>0</v>
      </c>
      <c r="G213" s="21"/>
    </row>
    <row r="214" spans="1:7" x14ac:dyDescent="0.35">
      <c r="A214" s="349"/>
      <c r="B214" s="50" t="s">
        <v>49</v>
      </c>
      <c r="C214" s="77">
        <v>60</v>
      </c>
      <c r="D214" s="99">
        <v>165.95285714285717</v>
      </c>
      <c r="E214" s="99">
        <v>371.65520000000004</v>
      </c>
      <c r="F214" s="100">
        <v>571.29100000000005</v>
      </c>
      <c r="G214" s="21"/>
    </row>
    <row r="215" spans="1:7" x14ac:dyDescent="0.35">
      <c r="A215" s="349"/>
      <c r="B215" s="50" t="s">
        <v>50</v>
      </c>
      <c r="C215" s="125">
        <v>0</v>
      </c>
      <c r="D215" s="99">
        <v>50</v>
      </c>
      <c r="E215" s="99">
        <v>100</v>
      </c>
      <c r="F215" s="100">
        <v>150</v>
      </c>
      <c r="G215" s="21"/>
    </row>
    <row r="216" spans="1:7" ht="15" thickBot="1" x14ac:dyDescent="0.4">
      <c r="A216" s="350"/>
      <c r="B216" s="36" t="s">
        <v>51</v>
      </c>
      <c r="C216" s="126">
        <v>0</v>
      </c>
      <c r="D216" s="112">
        <v>0</v>
      </c>
      <c r="E216" s="112">
        <v>0</v>
      </c>
      <c r="F216" s="113">
        <v>0</v>
      </c>
      <c r="G216" s="22"/>
    </row>
    <row r="217" spans="1:7" ht="15" thickBot="1" x14ac:dyDescent="0.4">
      <c r="A217" s="345" t="s">
        <v>117</v>
      </c>
      <c r="B217" s="51" t="s">
        <v>29</v>
      </c>
      <c r="C217" s="103">
        <v>119.488</v>
      </c>
      <c r="D217" s="104">
        <v>267.23600000000022</v>
      </c>
      <c r="E217" s="104">
        <v>390.78600000000012</v>
      </c>
      <c r="F217" s="105">
        <v>605.57200000000023</v>
      </c>
      <c r="G217" s="6"/>
    </row>
    <row r="218" spans="1:7" ht="15" thickBot="1" x14ac:dyDescent="0.4">
      <c r="A218" s="346"/>
      <c r="B218" s="48" t="s">
        <v>30</v>
      </c>
      <c r="C218" s="106">
        <v>0</v>
      </c>
      <c r="D218" s="99">
        <v>14.507272844800003</v>
      </c>
      <c r="E218" s="99">
        <v>42.850123303200007</v>
      </c>
      <c r="F218" s="100">
        <v>115.39191648800002</v>
      </c>
      <c r="G218" s="7"/>
    </row>
    <row r="219" spans="1:7" ht="15" thickBot="1" x14ac:dyDescent="0.4">
      <c r="A219" s="346"/>
      <c r="B219" s="48" t="s">
        <v>31</v>
      </c>
      <c r="C219" s="98">
        <v>61.036299999999997</v>
      </c>
      <c r="D219" s="99">
        <v>135.13630000000001</v>
      </c>
      <c r="E219" s="99">
        <v>135.13630000000001</v>
      </c>
      <c r="F219" s="100">
        <v>214.93630000000002</v>
      </c>
      <c r="G219" s="7"/>
    </row>
    <row r="220" spans="1:7" ht="15" thickBot="1" x14ac:dyDescent="0.4">
      <c r="A220" s="346"/>
      <c r="B220" s="48" t="s">
        <v>32</v>
      </c>
      <c r="C220" s="106">
        <v>0</v>
      </c>
      <c r="D220" s="109">
        <v>0</v>
      </c>
      <c r="E220" s="109">
        <v>0</v>
      </c>
      <c r="F220" s="110">
        <v>0</v>
      </c>
      <c r="G220" s="7"/>
    </row>
    <row r="221" spans="1:7" ht="15" thickBot="1" x14ac:dyDescent="0.4">
      <c r="A221" s="346"/>
      <c r="B221" s="48" t="s">
        <v>34</v>
      </c>
      <c r="C221" s="98">
        <v>14.984999999999999</v>
      </c>
      <c r="D221" s="99">
        <v>14</v>
      </c>
      <c r="E221" s="99">
        <v>10.5</v>
      </c>
      <c r="F221" s="100">
        <v>6</v>
      </c>
      <c r="G221" s="7"/>
    </row>
    <row r="222" spans="1:7" ht="15" thickBot="1" x14ac:dyDescent="0.4">
      <c r="A222" s="346"/>
      <c r="B222" s="48" t="s">
        <v>36</v>
      </c>
      <c r="C222" s="98">
        <v>31</v>
      </c>
      <c r="D222" s="99">
        <v>53</v>
      </c>
      <c r="E222" s="99">
        <v>53</v>
      </c>
      <c r="F222" s="100">
        <v>53</v>
      </c>
      <c r="G222" s="7"/>
    </row>
    <row r="223" spans="1:7" ht="15" thickBot="1" x14ac:dyDescent="0.4">
      <c r="A223" s="346"/>
      <c r="B223" s="48" t="s">
        <v>38</v>
      </c>
      <c r="C223" s="98">
        <v>10.821119999999844</v>
      </c>
      <c r="D223" s="99">
        <v>92.263614285714297</v>
      </c>
      <c r="E223" s="99">
        <v>142.16958571428569</v>
      </c>
      <c r="F223" s="100">
        <v>322.88620816326522</v>
      </c>
      <c r="G223" s="7"/>
    </row>
    <row r="224" spans="1:7" ht="15" thickBot="1" x14ac:dyDescent="0.4">
      <c r="A224" s="346"/>
      <c r="B224" s="48" t="s">
        <v>40</v>
      </c>
      <c r="C224" s="106">
        <v>0</v>
      </c>
      <c r="D224" s="109">
        <v>0</v>
      </c>
      <c r="E224" s="109">
        <v>0</v>
      </c>
      <c r="F224" s="100">
        <v>140</v>
      </c>
      <c r="G224" s="7"/>
    </row>
    <row r="225" spans="1:7" ht="15" thickBot="1" x14ac:dyDescent="0.4">
      <c r="A225" s="346"/>
      <c r="B225" s="48" t="s">
        <v>41</v>
      </c>
      <c r="C225" s="98">
        <v>26.987400000000001</v>
      </c>
      <c r="D225" s="99">
        <v>223.62500000000006</v>
      </c>
      <c r="E225" s="99">
        <v>369.69400000000007</v>
      </c>
      <c r="F225" s="100">
        <v>758.96600000000001</v>
      </c>
      <c r="G225" s="7"/>
    </row>
    <row r="226" spans="1:7" ht="15" thickBot="1" x14ac:dyDescent="0.4">
      <c r="A226" s="346"/>
      <c r="B226" s="48" t="s">
        <v>43</v>
      </c>
      <c r="C226" s="98">
        <v>175</v>
      </c>
      <c r="D226" s="99">
        <v>190</v>
      </c>
      <c r="E226" s="99">
        <v>195</v>
      </c>
      <c r="F226" s="100">
        <v>200</v>
      </c>
      <c r="G226" s="7"/>
    </row>
    <row r="227" spans="1:7" ht="15" thickBot="1" x14ac:dyDescent="0.4">
      <c r="A227" s="346"/>
      <c r="B227" s="48" t="s">
        <v>45</v>
      </c>
      <c r="C227" s="106">
        <v>0</v>
      </c>
      <c r="D227" s="99">
        <v>50</v>
      </c>
      <c r="E227" s="99">
        <v>50</v>
      </c>
      <c r="F227" s="100">
        <v>50</v>
      </c>
      <c r="G227" s="7"/>
    </row>
    <row r="228" spans="1:7" ht="15" thickBot="1" x14ac:dyDescent="0.4">
      <c r="A228" s="346"/>
      <c r="B228" s="48" t="s">
        <v>47</v>
      </c>
      <c r="C228" s="106">
        <v>0</v>
      </c>
      <c r="D228" s="99">
        <v>10</v>
      </c>
      <c r="E228" s="99">
        <v>10</v>
      </c>
      <c r="F228" s="100">
        <v>10</v>
      </c>
      <c r="G228" s="7"/>
    </row>
    <row r="229" spans="1:7" ht="15" thickBot="1" x14ac:dyDescent="0.4">
      <c r="A229" s="346"/>
      <c r="B229" s="48" t="s">
        <v>49</v>
      </c>
      <c r="C229" s="98">
        <v>24.625768000000068</v>
      </c>
      <c r="D229" s="99">
        <v>40.17071428571429</v>
      </c>
      <c r="E229" s="99">
        <v>98.327800000000011</v>
      </c>
      <c r="F229" s="100">
        <v>167.00800000000001</v>
      </c>
      <c r="G229" s="7"/>
    </row>
    <row r="230" spans="1:7" ht="15" thickBot="1" x14ac:dyDescent="0.4">
      <c r="A230" s="346"/>
      <c r="B230" s="48" t="s">
        <v>50</v>
      </c>
      <c r="C230" s="106">
        <v>0</v>
      </c>
      <c r="D230" s="99">
        <v>200</v>
      </c>
      <c r="E230" s="99">
        <v>200</v>
      </c>
      <c r="F230" s="100">
        <v>200</v>
      </c>
      <c r="G230" s="27"/>
    </row>
    <row r="231" spans="1:7" ht="15" thickBot="1" x14ac:dyDescent="0.4">
      <c r="A231" s="347"/>
      <c r="B231" s="42" t="s">
        <v>51</v>
      </c>
      <c r="C231" s="106">
        <v>0</v>
      </c>
      <c r="D231" s="107">
        <v>0</v>
      </c>
      <c r="E231" s="107">
        <v>0</v>
      </c>
      <c r="F231" s="108">
        <v>0</v>
      </c>
      <c r="G231" s="8"/>
    </row>
    <row r="232" spans="1:7" x14ac:dyDescent="0.35">
      <c r="A232" s="348" t="s">
        <v>118</v>
      </c>
      <c r="B232" s="49" t="s">
        <v>29</v>
      </c>
      <c r="C232" s="75">
        <v>41.49</v>
      </c>
      <c r="D232" s="96">
        <v>106.8</v>
      </c>
      <c r="E232" s="96">
        <v>153.66666666666666</v>
      </c>
      <c r="F232" s="97">
        <v>247</v>
      </c>
      <c r="G232" s="20"/>
    </row>
    <row r="233" spans="1:7" x14ac:dyDescent="0.35">
      <c r="A233" s="349"/>
      <c r="B233" s="50" t="s">
        <v>30</v>
      </c>
      <c r="C233" s="125">
        <v>0</v>
      </c>
      <c r="D233" s="99">
        <v>3.0470588235294116</v>
      </c>
      <c r="E233" s="99">
        <v>6.1647058823529415</v>
      </c>
      <c r="F233" s="100">
        <v>12.4</v>
      </c>
      <c r="G233" s="21"/>
    </row>
    <row r="234" spans="1:7" x14ac:dyDescent="0.35">
      <c r="A234" s="349"/>
      <c r="B234" s="50" t="s">
        <v>31</v>
      </c>
      <c r="C234" s="125">
        <v>0</v>
      </c>
      <c r="D234" s="99">
        <v>2.2999999999999998</v>
      </c>
      <c r="E234" s="99">
        <v>2.2999999999999998</v>
      </c>
      <c r="F234" s="100">
        <v>6.5</v>
      </c>
      <c r="G234" s="21"/>
    </row>
    <row r="235" spans="1:7" x14ac:dyDescent="0.35">
      <c r="A235" s="349"/>
      <c r="B235" s="50" t="s">
        <v>32</v>
      </c>
      <c r="C235" s="125">
        <v>0</v>
      </c>
      <c r="D235" s="109">
        <v>0</v>
      </c>
      <c r="E235" s="109">
        <v>0</v>
      </c>
      <c r="F235" s="110">
        <v>0</v>
      </c>
      <c r="G235" s="21"/>
    </row>
    <row r="236" spans="1:7" x14ac:dyDescent="0.35">
      <c r="A236" s="349"/>
      <c r="B236" s="50" t="s">
        <v>34</v>
      </c>
      <c r="C236" s="77">
        <v>3.145</v>
      </c>
      <c r="D236" s="99">
        <v>6.1449999999999996</v>
      </c>
      <c r="E236" s="99">
        <v>6.1449999999999996</v>
      </c>
      <c r="F236" s="100">
        <v>6.1449999999999996</v>
      </c>
      <c r="G236" s="21"/>
    </row>
    <row r="237" spans="1:7" x14ac:dyDescent="0.35">
      <c r="A237" s="349"/>
      <c r="B237" s="50" t="s">
        <v>36</v>
      </c>
      <c r="C237" s="77">
        <v>120</v>
      </c>
      <c r="D237" s="99">
        <v>134.9</v>
      </c>
      <c r="E237" s="99">
        <v>134.9</v>
      </c>
      <c r="F237" s="100">
        <v>134.9</v>
      </c>
      <c r="G237" s="21"/>
    </row>
    <row r="238" spans="1:7" x14ac:dyDescent="0.35">
      <c r="A238" s="349"/>
      <c r="B238" s="50" t="s">
        <v>38</v>
      </c>
      <c r="C238" s="77">
        <v>6.83</v>
      </c>
      <c r="D238" s="99">
        <v>56.138000000000005</v>
      </c>
      <c r="E238" s="99">
        <v>89.115000000000009</v>
      </c>
      <c r="F238" s="100">
        <v>158.24</v>
      </c>
      <c r="G238" s="21"/>
    </row>
    <row r="239" spans="1:7" x14ac:dyDescent="0.35">
      <c r="A239" s="349"/>
      <c r="B239" s="50" t="s">
        <v>40</v>
      </c>
      <c r="C239" s="125">
        <v>0</v>
      </c>
      <c r="D239" s="99">
        <v>12.5</v>
      </c>
      <c r="E239" s="99">
        <v>37.5</v>
      </c>
      <c r="F239" s="100">
        <v>45</v>
      </c>
      <c r="G239" s="21"/>
    </row>
    <row r="240" spans="1:7" x14ac:dyDescent="0.35">
      <c r="A240" s="349"/>
      <c r="B240" s="50" t="s">
        <v>41</v>
      </c>
      <c r="C240" s="77">
        <v>35.200000000000003</v>
      </c>
      <c r="D240" s="99">
        <v>705.66799999999989</v>
      </c>
      <c r="E240" s="99">
        <v>1095.5566666666666</v>
      </c>
      <c r="F240" s="100">
        <v>1759.44</v>
      </c>
      <c r="G240" s="21"/>
    </row>
    <row r="241" spans="1:7" x14ac:dyDescent="0.35">
      <c r="A241" s="349"/>
      <c r="B241" s="50" t="s">
        <v>43</v>
      </c>
      <c r="C241" s="77">
        <v>130</v>
      </c>
      <c r="D241" s="99">
        <v>128.28339258506855</v>
      </c>
      <c r="E241" s="99">
        <v>121.8131030980193</v>
      </c>
      <c r="F241" s="100">
        <v>115.34281361097003</v>
      </c>
      <c r="G241" s="21"/>
    </row>
    <row r="242" spans="1:7" x14ac:dyDescent="0.35">
      <c r="A242" s="349"/>
      <c r="B242" s="50" t="s">
        <v>45</v>
      </c>
      <c r="C242" s="77">
        <v>1.25</v>
      </c>
      <c r="D242" s="99">
        <v>6.25</v>
      </c>
      <c r="E242" s="99">
        <v>6.25</v>
      </c>
      <c r="F242" s="100">
        <v>6.25</v>
      </c>
      <c r="G242" s="21"/>
    </row>
    <row r="243" spans="1:7" x14ac:dyDescent="0.35">
      <c r="A243" s="349"/>
      <c r="B243" s="50" t="s">
        <v>47</v>
      </c>
      <c r="C243" s="125">
        <v>0</v>
      </c>
      <c r="D243" s="109">
        <v>0</v>
      </c>
      <c r="E243" s="99">
        <v>5</v>
      </c>
      <c r="F243" s="100">
        <v>10</v>
      </c>
      <c r="G243" s="21"/>
    </row>
    <row r="244" spans="1:7" x14ac:dyDescent="0.35">
      <c r="A244" s="349"/>
      <c r="B244" s="50" t="s">
        <v>49</v>
      </c>
      <c r="C244" s="77">
        <v>5.2</v>
      </c>
      <c r="D244" s="99">
        <v>31.25</v>
      </c>
      <c r="E244" s="99">
        <v>50.599999999999994</v>
      </c>
      <c r="F244" s="100">
        <v>89.3</v>
      </c>
      <c r="G244" s="21"/>
    </row>
    <row r="245" spans="1:7" x14ac:dyDescent="0.35">
      <c r="A245" s="349"/>
      <c r="B245" s="50" t="s">
        <v>50</v>
      </c>
      <c r="C245" s="125">
        <v>0</v>
      </c>
      <c r="D245" s="99">
        <v>6</v>
      </c>
      <c r="E245" s="99">
        <v>9</v>
      </c>
      <c r="F245" s="100">
        <v>20</v>
      </c>
      <c r="G245" s="21"/>
    </row>
    <row r="246" spans="1:7" ht="15" thickBot="1" x14ac:dyDescent="0.4">
      <c r="A246" s="350"/>
      <c r="B246" s="36" t="s">
        <v>51</v>
      </c>
      <c r="C246" s="126">
        <v>0</v>
      </c>
      <c r="D246" s="112">
        <v>0</v>
      </c>
      <c r="E246" s="112">
        <v>0</v>
      </c>
      <c r="F246" s="113">
        <v>0</v>
      </c>
      <c r="G246" s="22"/>
    </row>
    <row r="247" spans="1:7" ht="15" thickBot="1" x14ac:dyDescent="0.4">
      <c r="A247" s="345" t="s">
        <v>119</v>
      </c>
      <c r="B247" s="51" t="s">
        <v>29</v>
      </c>
      <c r="C247" s="103">
        <v>1183</v>
      </c>
      <c r="D247" s="104">
        <v>2184</v>
      </c>
      <c r="E247" s="104">
        <v>2965</v>
      </c>
      <c r="F247" s="105">
        <v>4044</v>
      </c>
      <c r="G247" s="6"/>
    </row>
    <row r="248" spans="1:7" ht="15" thickBot="1" x14ac:dyDescent="0.4">
      <c r="A248" s="346"/>
      <c r="B248" s="48" t="s">
        <v>30</v>
      </c>
      <c r="C248" s="98">
        <v>203</v>
      </c>
      <c r="D248" s="99">
        <v>562</v>
      </c>
      <c r="E248" s="99">
        <v>890</v>
      </c>
      <c r="F248" s="100">
        <v>1421</v>
      </c>
      <c r="G248" s="7"/>
    </row>
    <row r="249" spans="1:7" ht="15" thickBot="1" x14ac:dyDescent="0.4">
      <c r="A249" s="346"/>
      <c r="B249" s="48" t="s">
        <v>31</v>
      </c>
      <c r="C249" s="98">
        <v>948</v>
      </c>
      <c r="D249" s="99">
        <v>1154</v>
      </c>
      <c r="E249" s="99">
        <v>1378</v>
      </c>
      <c r="F249" s="100">
        <v>1509</v>
      </c>
      <c r="G249" s="7"/>
    </row>
    <row r="250" spans="1:7" ht="15" thickBot="1" x14ac:dyDescent="0.4">
      <c r="A250" s="346"/>
      <c r="B250" s="48" t="s">
        <v>32</v>
      </c>
      <c r="C250" s="106">
        <v>0</v>
      </c>
      <c r="D250" s="109">
        <v>0</v>
      </c>
      <c r="E250" s="109">
        <v>0</v>
      </c>
      <c r="F250" s="110">
        <v>0</v>
      </c>
      <c r="G250" s="7"/>
    </row>
    <row r="251" spans="1:7" ht="15" thickBot="1" x14ac:dyDescent="0.4">
      <c r="A251" s="346"/>
      <c r="B251" s="48" t="s">
        <v>34</v>
      </c>
      <c r="C251" s="98">
        <v>51</v>
      </c>
      <c r="D251" s="99">
        <v>53</v>
      </c>
      <c r="E251" s="99">
        <v>90</v>
      </c>
      <c r="F251" s="100">
        <v>108</v>
      </c>
      <c r="G251" s="7"/>
    </row>
    <row r="252" spans="1:7" ht="15" thickBot="1" x14ac:dyDescent="0.4">
      <c r="A252" s="346"/>
      <c r="B252" s="48" t="s">
        <v>36</v>
      </c>
      <c r="C252" s="98">
        <v>368</v>
      </c>
      <c r="D252" s="99">
        <v>296</v>
      </c>
      <c r="E252" s="99">
        <v>263</v>
      </c>
      <c r="F252" s="100">
        <v>232</v>
      </c>
      <c r="G252" s="7"/>
    </row>
    <row r="253" spans="1:7" ht="15" thickBot="1" x14ac:dyDescent="0.4">
      <c r="A253" s="346"/>
      <c r="B253" s="48" t="s">
        <v>38</v>
      </c>
      <c r="C253" s="98">
        <v>69</v>
      </c>
      <c r="D253" s="99">
        <v>285</v>
      </c>
      <c r="E253" s="99">
        <v>525</v>
      </c>
      <c r="F253" s="100">
        <v>966</v>
      </c>
      <c r="G253" s="7"/>
    </row>
    <row r="254" spans="1:7" ht="15" thickBot="1" x14ac:dyDescent="0.4">
      <c r="A254" s="346"/>
      <c r="B254" s="48" t="s">
        <v>40</v>
      </c>
      <c r="C254" s="98">
        <v>2.5</v>
      </c>
      <c r="D254" s="99">
        <v>115.35</v>
      </c>
      <c r="E254" s="99">
        <v>198.98</v>
      </c>
      <c r="F254" s="100">
        <v>318.06</v>
      </c>
      <c r="G254" s="7"/>
    </row>
    <row r="255" spans="1:7" ht="15" thickBot="1" x14ac:dyDescent="0.4">
      <c r="A255" s="346"/>
      <c r="B255" s="48" t="s">
        <v>41</v>
      </c>
      <c r="C255" s="98">
        <v>272.36</v>
      </c>
      <c r="D255" s="99">
        <v>1634.08</v>
      </c>
      <c r="E255" s="99">
        <v>2549.66</v>
      </c>
      <c r="F255" s="100">
        <v>4139.57</v>
      </c>
      <c r="G255" s="7"/>
    </row>
    <row r="256" spans="1:7" ht="15" thickBot="1" x14ac:dyDescent="0.4">
      <c r="A256" s="346"/>
      <c r="B256" s="48" t="s">
        <v>43</v>
      </c>
      <c r="C256" s="98">
        <v>1308</v>
      </c>
      <c r="D256" s="99">
        <v>1308</v>
      </c>
      <c r="E256" s="99">
        <v>1308</v>
      </c>
      <c r="F256" s="100">
        <v>1308</v>
      </c>
      <c r="G256" s="7"/>
    </row>
    <row r="257" spans="1:7" ht="15" thickBot="1" x14ac:dyDescent="0.4">
      <c r="A257" s="346"/>
      <c r="B257" s="48" t="s">
        <v>45</v>
      </c>
      <c r="C257" s="98">
        <v>8.2899999999999991</v>
      </c>
      <c r="D257" s="99">
        <v>22.36</v>
      </c>
      <c r="E257" s="99">
        <v>33.840000000000003</v>
      </c>
      <c r="F257" s="100">
        <v>59.87</v>
      </c>
      <c r="G257" s="7"/>
    </row>
    <row r="258" spans="1:7" ht="15" thickBot="1" x14ac:dyDescent="0.4">
      <c r="A258" s="346"/>
      <c r="B258" s="48" t="s">
        <v>47</v>
      </c>
      <c r="C258" s="106">
        <v>0</v>
      </c>
      <c r="D258" s="99">
        <v>38.299999999999997</v>
      </c>
      <c r="E258" s="99">
        <v>61.2</v>
      </c>
      <c r="F258" s="100">
        <v>88.6</v>
      </c>
      <c r="G258" s="7"/>
    </row>
    <row r="259" spans="1:7" ht="15" thickBot="1" x14ac:dyDescent="0.4">
      <c r="A259" s="346"/>
      <c r="B259" s="48" t="s">
        <v>49</v>
      </c>
      <c r="C259" s="98">
        <v>249</v>
      </c>
      <c r="D259" s="99">
        <v>595</v>
      </c>
      <c r="E259" s="99">
        <v>953</v>
      </c>
      <c r="F259" s="100">
        <v>1445</v>
      </c>
      <c r="G259" s="7"/>
    </row>
    <row r="260" spans="1:7" ht="15" thickBot="1" x14ac:dyDescent="0.4">
      <c r="A260" s="346"/>
      <c r="B260" s="48" t="s">
        <v>50</v>
      </c>
      <c r="C260" s="98">
        <v>15.7</v>
      </c>
      <c r="D260" s="99">
        <v>175</v>
      </c>
      <c r="E260" s="99">
        <v>487</v>
      </c>
      <c r="F260" s="100">
        <v>1076</v>
      </c>
      <c r="G260" s="27"/>
    </row>
    <row r="261" spans="1:7" ht="15" thickBot="1" x14ac:dyDescent="0.4">
      <c r="A261" s="347"/>
      <c r="B261" s="42" t="s">
        <v>51</v>
      </c>
      <c r="C261" s="106">
        <v>0</v>
      </c>
      <c r="D261" s="107">
        <v>0</v>
      </c>
      <c r="E261" s="107">
        <v>0</v>
      </c>
      <c r="F261" s="108">
        <v>0</v>
      </c>
      <c r="G261" s="8"/>
    </row>
    <row r="262" spans="1:7" x14ac:dyDescent="0.35">
      <c r="A262" s="348" t="s">
        <v>120</v>
      </c>
      <c r="B262" s="49" t="s">
        <v>29</v>
      </c>
      <c r="C262" s="75">
        <v>284.14</v>
      </c>
      <c r="D262" s="96">
        <v>699.41</v>
      </c>
      <c r="E262" s="96">
        <v>1026.2</v>
      </c>
      <c r="F262" s="97">
        <v>1352.9</v>
      </c>
      <c r="G262" s="20"/>
    </row>
    <row r="263" spans="1:7" x14ac:dyDescent="0.35">
      <c r="A263" s="349"/>
      <c r="B263" s="50" t="s">
        <v>30</v>
      </c>
      <c r="C263" s="77">
        <v>31.05</v>
      </c>
      <c r="D263" s="99">
        <v>95.2</v>
      </c>
      <c r="E263" s="99">
        <v>150.80000000000001</v>
      </c>
      <c r="F263" s="100">
        <v>223</v>
      </c>
      <c r="G263" s="21"/>
    </row>
    <row r="264" spans="1:7" x14ac:dyDescent="0.35">
      <c r="A264" s="349"/>
      <c r="B264" s="50" t="s">
        <v>31</v>
      </c>
      <c r="C264" s="77">
        <v>236.30799999999999</v>
      </c>
      <c r="D264" s="99">
        <v>515.4</v>
      </c>
      <c r="E264" s="99">
        <v>747.9</v>
      </c>
      <c r="F264" s="100">
        <v>619.70000000000005</v>
      </c>
      <c r="G264" s="21"/>
    </row>
    <row r="265" spans="1:7" x14ac:dyDescent="0.35">
      <c r="A265" s="349"/>
      <c r="B265" s="50" t="s">
        <v>32</v>
      </c>
      <c r="C265" s="125">
        <v>0</v>
      </c>
      <c r="D265" s="109">
        <v>0</v>
      </c>
      <c r="E265" s="109">
        <v>0</v>
      </c>
      <c r="F265" s="110">
        <v>0</v>
      </c>
      <c r="G265" s="21"/>
    </row>
    <row r="266" spans="1:7" x14ac:dyDescent="0.35">
      <c r="A266" s="349"/>
      <c r="B266" s="50" t="s">
        <v>34</v>
      </c>
      <c r="C266" s="77">
        <v>12.05</v>
      </c>
      <c r="D266" s="99">
        <v>14.5</v>
      </c>
      <c r="E266" s="99">
        <v>10.7</v>
      </c>
      <c r="F266" s="100">
        <v>5.2</v>
      </c>
      <c r="G266" s="21"/>
    </row>
    <row r="267" spans="1:7" x14ac:dyDescent="0.35">
      <c r="A267" s="349"/>
      <c r="B267" s="50" t="s">
        <v>36</v>
      </c>
      <c r="C267" s="77">
        <v>82.21</v>
      </c>
      <c r="D267" s="99">
        <v>104.21</v>
      </c>
      <c r="E267" s="99">
        <v>126.21</v>
      </c>
      <c r="F267" s="100">
        <v>138.44</v>
      </c>
      <c r="G267" s="21"/>
    </row>
    <row r="268" spans="1:7" x14ac:dyDescent="0.35">
      <c r="A268" s="349"/>
      <c r="B268" s="50" t="s">
        <v>38</v>
      </c>
      <c r="C268" s="77">
        <v>69.5</v>
      </c>
      <c r="D268" s="99">
        <v>153.71</v>
      </c>
      <c r="E268" s="99">
        <v>232.56</v>
      </c>
      <c r="F268" s="100">
        <v>310.44</v>
      </c>
      <c r="G268" s="21"/>
    </row>
    <row r="269" spans="1:7" x14ac:dyDescent="0.35">
      <c r="A269" s="349"/>
      <c r="B269" s="50" t="s">
        <v>40</v>
      </c>
      <c r="C269" s="125">
        <v>0</v>
      </c>
      <c r="D269" s="99">
        <v>10</v>
      </c>
      <c r="E269" s="99">
        <v>84.7</v>
      </c>
      <c r="F269" s="100">
        <v>202.3</v>
      </c>
      <c r="G269" s="21"/>
    </row>
    <row r="270" spans="1:7" x14ac:dyDescent="0.35">
      <c r="A270" s="349"/>
      <c r="B270" s="50" t="s">
        <v>41</v>
      </c>
      <c r="C270" s="77">
        <v>322.55</v>
      </c>
      <c r="D270" s="99">
        <v>974.8</v>
      </c>
      <c r="E270" s="99">
        <v>1525</v>
      </c>
      <c r="F270" s="100">
        <v>2166</v>
      </c>
      <c r="G270" s="21"/>
    </row>
    <row r="271" spans="1:7" x14ac:dyDescent="0.35">
      <c r="A271" s="349"/>
      <c r="B271" s="50" t="s">
        <v>43</v>
      </c>
      <c r="C271" s="77">
        <v>579</v>
      </c>
      <c r="D271" s="99">
        <v>552.29999999999995</v>
      </c>
      <c r="E271" s="99">
        <v>507</v>
      </c>
      <c r="F271" s="100">
        <v>463</v>
      </c>
      <c r="G271" s="21"/>
    </row>
    <row r="272" spans="1:7" x14ac:dyDescent="0.35">
      <c r="A272" s="349"/>
      <c r="B272" s="50" t="s">
        <v>45</v>
      </c>
      <c r="C272" s="125">
        <v>0</v>
      </c>
      <c r="D272" s="109">
        <v>0</v>
      </c>
      <c r="E272" s="109">
        <v>0</v>
      </c>
      <c r="F272" s="110">
        <v>0</v>
      </c>
      <c r="G272" s="21"/>
    </row>
    <row r="273" spans="1:7" x14ac:dyDescent="0.35">
      <c r="A273" s="349"/>
      <c r="B273" s="50" t="s">
        <v>47</v>
      </c>
      <c r="C273" s="125">
        <v>0</v>
      </c>
      <c r="D273" s="99">
        <v>5</v>
      </c>
      <c r="E273" s="99">
        <v>25</v>
      </c>
      <c r="F273" s="100">
        <v>89</v>
      </c>
      <c r="G273" s="21"/>
    </row>
    <row r="274" spans="1:7" x14ac:dyDescent="0.35">
      <c r="A274" s="349"/>
      <c r="B274" s="50" t="s">
        <v>49</v>
      </c>
      <c r="C274" s="77">
        <v>75.150000000000006</v>
      </c>
      <c r="D274" s="99">
        <v>140.9</v>
      </c>
      <c r="E274" s="99">
        <v>317.3</v>
      </c>
      <c r="F274" s="100">
        <v>483.6</v>
      </c>
      <c r="G274" s="21"/>
    </row>
    <row r="275" spans="1:7" x14ac:dyDescent="0.35">
      <c r="A275" s="349"/>
      <c r="B275" s="50" t="s">
        <v>50</v>
      </c>
      <c r="C275" s="77">
        <v>5.41</v>
      </c>
      <c r="D275" s="99">
        <v>90.41</v>
      </c>
      <c r="E275" s="99">
        <v>110</v>
      </c>
      <c r="F275" s="100">
        <v>350</v>
      </c>
      <c r="G275" s="21"/>
    </row>
    <row r="276" spans="1:7" ht="15" thickBot="1" x14ac:dyDescent="0.4">
      <c r="A276" s="350"/>
      <c r="B276" s="36" t="s">
        <v>51</v>
      </c>
      <c r="C276" s="126">
        <v>0</v>
      </c>
      <c r="D276" s="112">
        <v>0</v>
      </c>
      <c r="E276" s="112">
        <v>0</v>
      </c>
      <c r="F276" s="113">
        <v>0</v>
      </c>
      <c r="G276" s="22"/>
    </row>
    <row r="277" spans="1:7" ht="15" thickBot="1" x14ac:dyDescent="0.4">
      <c r="A277" s="345" t="s">
        <v>121</v>
      </c>
      <c r="B277" s="51" t="s">
        <v>29</v>
      </c>
      <c r="C277" s="103">
        <v>600</v>
      </c>
      <c r="D277" s="104">
        <v>1500</v>
      </c>
      <c r="E277" s="104">
        <v>2000</v>
      </c>
      <c r="F277" s="105">
        <v>2500</v>
      </c>
      <c r="G277" s="6"/>
    </row>
    <row r="278" spans="1:7" ht="15" thickBot="1" x14ac:dyDescent="0.4">
      <c r="A278" s="346"/>
      <c r="B278" s="48" t="s">
        <v>30</v>
      </c>
      <c r="C278" s="98">
        <v>12</v>
      </c>
      <c r="D278" s="99">
        <v>30</v>
      </c>
      <c r="E278" s="99">
        <v>80</v>
      </c>
      <c r="F278" s="100">
        <v>100</v>
      </c>
      <c r="G278" s="7"/>
    </row>
    <row r="279" spans="1:7" ht="15" thickBot="1" x14ac:dyDescent="0.4">
      <c r="A279" s="346"/>
      <c r="B279" s="48" t="s">
        <v>31</v>
      </c>
      <c r="C279" s="98">
        <v>17</v>
      </c>
      <c r="D279" s="99">
        <v>40</v>
      </c>
      <c r="E279" s="99">
        <v>70</v>
      </c>
      <c r="F279" s="100">
        <v>90</v>
      </c>
      <c r="G279" s="7"/>
    </row>
    <row r="280" spans="1:7" ht="15" thickBot="1" x14ac:dyDescent="0.4">
      <c r="A280" s="346"/>
      <c r="B280" s="48" t="s">
        <v>32</v>
      </c>
      <c r="C280" s="106">
        <v>0</v>
      </c>
      <c r="D280" s="109">
        <v>0</v>
      </c>
      <c r="E280" s="109">
        <v>0</v>
      </c>
      <c r="F280" s="110">
        <v>0</v>
      </c>
      <c r="G280" s="7"/>
    </row>
    <row r="281" spans="1:7" ht="15" thickBot="1" x14ac:dyDescent="0.4">
      <c r="A281" s="346"/>
      <c r="B281" s="48" t="s">
        <v>34</v>
      </c>
      <c r="C281" s="98">
        <v>37</v>
      </c>
      <c r="D281" s="99">
        <v>37</v>
      </c>
      <c r="E281" s="99">
        <v>37</v>
      </c>
      <c r="F281" s="100">
        <v>37</v>
      </c>
      <c r="G281" s="7"/>
    </row>
    <row r="282" spans="1:7" ht="15" thickBot="1" x14ac:dyDescent="0.4">
      <c r="A282" s="346"/>
      <c r="B282" s="48" t="s">
        <v>36</v>
      </c>
      <c r="C282" s="98">
        <v>1500</v>
      </c>
      <c r="D282" s="99">
        <v>1500</v>
      </c>
      <c r="E282" s="99">
        <v>1300</v>
      </c>
      <c r="F282" s="100">
        <v>900</v>
      </c>
      <c r="G282" s="7"/>
    </row>
    <row r="283" spans="1:7" ht="15" thickBot="1" x14ac:dyDescent="0.4">
      <c r="A283" s="346"/>
      <c r="B283" s="48" t="s">
        <v>38</v>
      </c>
      <c r="C283" s="98">
        <v>110</v>
      </c>
      <c r="D283" s="99">
        <v>300</v>
      </c>
      <c r="E283" s="99">
        <v>700</v>
      </c>
      <c r="F283" s="100">
        <v>1100</v>
      </c>
      <c r="G283" s="7"/>
    </row>
    <row r="284" spans="1:7" ht="15" thickBot="1" x14ac:dyDescent="0.4">
      <c r="A284" s="346"/>
      <c r="B284" s="48" t="s">
        <v>40</v>
      </c>
      <c r="C284" s="106">
        <v>0</v>
      </c>
      <c r="D284" s="99">
        <v>250</v>
      </c>
      <c r="E284" s="99">
        <v>350</v>
      </c>
      <c r="F284" s="100">
        <v>450</v>
      </c>
      <c r="G284" s="7"/>
    </row>
    <row r="285" spans="1:7" ht="15" thickBot="1" x14ac:dyDescent="0.4">
      <c r="A285" s="346"/>
      <c r="B285" s="48" t="s">
        <v>41</v>
      </c>
      <c r="C285" s="98">
        <v>205</v>
      </c>
      <c r="D285" s="99">
        <v>950</v>
      </c>
      <c r="E285" s="99">
        <v>2800</v>
      </c>
      <c r="F285" s="100">
        <v>5800</v>
      </c>
      <c r="G285" s="7"/>
    </row>
    <row r="286" spans="1:7" ht="15" thickBot="1" x14ac:dyDescent="0.4">
      <c r="A286" s="346"/>
      <c r="B286" s="48" t="s">
        <v>43</v>
      </c>
      <c r="C286" s="98">
        <v>1750</v>
      </c>
      <c r="D286" s="99">
        <v>1700</v>
      </c>
      <c r="E286" s="99">
        <v>1600</v>
      </c>
      <c r="F286" s="100">
        <v>1500</v>
      </c>
      <c r="G286" s="7"/>
    </row>
    <row r="287" spans="1:7" ht="15" thickBot="1" x14ac:dyDescent="0.4">
      <c r="A287" s="346"/>
      <c r="B287" s="48" t="s">
        <v>45</v>
      </c>
      <c r="C287" s="106">
        <v>0</v>
      </c>
      <c r="D287" s="99">
        <v>100</v>
      </c>
      <c r="E287" s="99">
        <v>230</v>
      </c>
      <c r="F287" s="100">
        <v>300</v>
      </c>
      <c r="G287" s="7"/>
    </row>
    <row r="288" spans="1:7" ht="15" thickBot="1" x14ac:dyDescent="0.4">
      <c r="A288" s="346"/>
      <c r="B288" s="48" t="s">
        <v>47</v>
      </c>
      <c r="C288" s="106">
        <v>0</v>
      </c>
      <c r="D288" s="109">
        <v>0</v>
      </c>
      <c r="E288" s="99">
        <v>15</v>
      </c>
      <c r="F288" s="100">
        <v>45</v>
      </c>
      <c r="G288" s="7"/>
    </row>
    <row r="289" spans="1:7" ht="15" thickBot="1" x14ac:dyDescent="0.4">
      <c r="A289" s="346"/>
      <c r="B289" s="48" t="s">
        <v>49</v>
      </c>
      <c r="C289" s="98">
        <v>210</v>
      </c>
      <c r="D289" s="99">
        <v>450</v>
      </c>
      <c r="E289" s="99">
        <v>700</v>
      </c>
      <c r="F289" s="100">
        <v>850</v>
      </c>
      <c r="G289" s="7"/>
    </row>
    <row r="290" spans="1:7" ht="15" thickBot="1" x14ac:dyDescent="0.4">
      <c r="A290" s="346"/>
      <c r="B290" s="48" t="s">
        <v>50</v>
      </c>
      <c r="C290" s="180">
        <v>0</v>
      </c>
      <c r="D290" s="99">
        <v>50</v>
      </c>
      <c r="E290" s="99">
        <v>350</v>
      </c>
      <c r="F290" s="100">
        <v>600</v>
      </c>
      <c r="G290" s="27"/>
    </row>
    <row r="291" spans="1:7" ht="15" thickBot="1" x14ac:dyDescent="0.4">
      <c r="A291" s="347"/>
      <c r="B291" s="42" t="s">
        <v>51</v>
      </c>
      <c r="C291" s="106">
        <v>0</v>
      </c>
      <c r="D291" s="107">
        <v>0</v>
      </c>
      <c r="E291" s="107">
        <v>0</v>
      </c>
      <c r="F291" s="108">
        <v>0</v>
      </c>
      <c r="G291" s="8"/>
    </row>
    <row r="292" spans="1:7" x14ac:dyDescent="0.35">
      <c r="A292" s="348" t="s">
        <v>122</v>
      </c>
      <c r="B292" s="49" t="s">
        <v>29</v>
      </c>
      <c r="C292" s="75">
        <v>98.389700000000005</v>
      </c>
      <c r="D292" s="96">
        <v>180.63857142857142</v>
      </c>
      <c r="E292" s="96">
        <v>232.29399999999998</v>
      </c>
      <c r="F292" s="97">
        <v>450</v>
      </c>
      <c r="G292" s="20"/>
    </row>
    <row r="293" spans="1:7" x14ac:dyDescent="0.35">
      <c r="A293" s="349"/>
      <c r="B293" s="50" t="s">
        <v>30</v>
      </c>
      <c r="C293" s="77">
        <v>1.14225</v>
      </c>
      <c r="D293" s="99">
        <v>10</v>
      </c>
      <c r="E293" s="99">
        <v>24</v>
      </c>
      <c r="F293" s="100">
        <v>39.299999999999997</v>
      </c>
      <c r="G293" s="21"/>
    </row>
    <row r="294" spans="1:7" x14ac:dyDescent="0.35">
      <c r="A294" s="349"/>
      <c r="B294" s="50" t="s">
        <v>31</v>
      </c>
      <c r="C294" s="77">
        <v>55.75</v>
      </c>
      <c r="D294" s="99">
        <v>61.8</v>
      </c>
      <c r="E294" s="99">
        <v>68</v>
      </c>
      <c r="F294" s="100">
        <v>75</v>
      </c>
      <c r="G294" s="21"/>
    </row>
    <row r="295" spans="1:7" x14ac:dyDescent="0.35">
      <c r="A295" s="349"/>
      <c r="B295" s="50" t="s">
        <v>32</v>
      </c>
      <c r="C295" s="125">
        <v>0</v>
      </c>
      <c r="D295" s="109">
        <v>0</v>
      </c>
      <c r="E295" s="109">
        <v>0</v>
      </c>
      <c r="F295" s="110">
        <v>0</v>
      </c>
      <c r="G295" s="21"/>
    </row>
    <row r="296" spans="1:7" x14ac:dyDescent="0.35">
      <c r="A296" s="349"/>
      <c r="B296" s="50" t="s">
        <v>34</v>
      </c>
      <c r="C296" s="77">
        <v>9.7870000000000008</v>
      </c>
      <c r="D296" s="99">
        <v>10.5</v>
      </c>
      <c r="E296" s="99">
        <v>9.5</v>
      </c>
      <c r="F296" s="100">
        <v>8.5</v>
      </c>
      <c r="G296" s="21"/>
    </row>
    <row r="297" spans="1:7" x14ac:dyDescent="0.35">
      <c r="A297" s="349"/>
      <c r="B297" s="50" t="s">
        <v>36</v>
      </c>
      <c r="C297" s="77">
        <v>153.89400000000001</v>
      </c>
      <c r="D297" s="99">
        <v>153.89400000000001</v>
      </c>
      <c r="E297" s="99">
        <v>153.89400000000001</v>
      </c>
      <c r="F297" s="100">
        <v>153.89400000000001</v>
      </c>
      <c r="G297" s="21"/>
    </row>
    <row r="298" spans="1:7" x14ac:dyDescent="0.35">
      <c r="A298" s="349"/>
      <c r="B298" s="50" t="s">
        <v>38</v>
      </c>
      <c r="C298" s="77">
        <v>2</v>
      </c>
      <c r="D298" s="99">
        <v>50</v>
      </c>
      <c r="E298" s="99">
        <v>90</v>
      </c>
      <c r="F298" s="100">
        <v>126</v>
      </c>
      <c r="G298" s="21"/>
    </row>
    <row r="299" spans="1:7" x14ac:dyDescent="0.35">
      <c r="A299" s="349"/>
      <c r="B299" s="50" t="s">
        <v>40</v>
      </c>
      <c r="C299" s="77">
        <v>0.6</v>
      </c>
      <c r="D299" s="99">
        <v>24.1</v>
      </c>
      <c r="E299" s="99">
        <v>50</v>
      </c>
      <c r="F299" s="100">
        <v>110</v>
      </c>
      <c r="G299" s="21"/>
    </row>
    <row r="300" spans="1:7" x14ac:dyDescent="0.35">
      <c r="A300" s="349"/>
      <c r="B300" s="50" t="s">
        <v>41</v>
      </c>
      <c r="C300" s="77">
        <v>40</v>
      </c>
      <c r="D300" s="99">
        <v>400</v>
      </c>
      <c r="E300" s="99">
        <v>700</v>
      </c>
      <c r="F300" s="100">
        <v>1000</v>
      </c>
      <c r="G300" s="21"/>
    </row>
    <row r="301" spans="1:7" x14ac:dyDescent="0.35">
      <c r="A301" s="349"/>
      <c r="B301" s="50" t="s">
        <v>43</v>
      </c>
      <c r="C301" s="77">
        <v>206</v>
      </c>
      <c r="D301" s="99">
        <v>220.1</v>
      </c>
      <c r="E301" s="99">
        <v>231.9</v>
      </c>
      <c r="F301" s="100">
        <v>255.4</v>
      </c>
      <c r="G301" s="21"/>
    </row>
    <row r="302" spans="1:7" x14ac:dyDescent="0.35">
      <c r="A302" s="349"/>
      <c r="B302" s="50" t="s">
        <v>45</v>
      </c>
      <c r="C302" s="77">
        <v>6.97</v>
      </c>
      <c r="D302" s="99">
        <v>8.17</v>
      </c>
      <c r="E302" s="99">
        <v>11.97</v>
      </c>
      <c r="F302" s="100">
        <v>15</v>
      </c>
      <c r="G302" s="21"/>
    </row>
    <row r="303" spans="1:7" x14ac:dyDescent="0.35">
      <c r="A303" s="349"/>
      <c r="B303" s="50" t="s">
        <v>47</v>
      </c>
      <c r="C303" s="125">
        <v>0</v>
      </c>
      <c r="D303" s="109">
        <v>0</v>
      </c>
      <c r="E303" s="109">
        <v>0</v>
      </c>
      <c r="F303" s="110">
        <v>0</v>
      </c>
      <c r="G303" s="21"/>
    </row>
    <row r="304" spans="1:7" x14ac:dyDescent="0.35">
      <c r="A304" s="349"/>
      <c r="B304" s="50" t="s">
        <v>49</v>
      </c>
      <c r="C304" s="77">
        <v>32.683</v>
      </c>
      <c r="D304" s="99">
        <v>55.9</v>
      </c>
      <c r="E304" s="99">
        <v>90</v>
      </c>
      <c r="F304" s="100">
        <v>130</v>
      </c>
      <c r="G304" s="21"/>
    </row>
    <row r="305" spans="1:7" x14ac:dyDescent="0.35">
      <c r="A305" s="349"/>
      <c r="B305" s="50" t="s">
        <v>50</v>
      </c>
      <c r="C305" s="77">
        <v>2</v>
      </c>
      <c r="D305" s="99">
        <v>26.3</v>
      </c>
      <c r="E305" s="99">
        <v>36.9</v>
      </c>
      <c r="F305" s="100">
        <v>60</v>
      </c>
      <c r="G305" s="21"/>
    </row>
    <row r="306" spans="1:7" ht="15" thickBot="1" x14ac:dyDescent="0.4">
      <c r="A306" s="350"/>
      <c r="B306" s="36" t="s">
        <v>51</v>
      </c>
      <c r="C306" s="126">
        <v>0</v>
      </c>
      <c r="D306" s="112">
        <v>0</v>
      </c>
      <c r="E306" s="112">
        <v>0</v>
      </c>
      <c r="F306" s="113">
        <v>0</v>
      </c>
      <c r="G306" s="22"/>
    </row>
    <row r="307" spans="1:7" ht="15" thickBot="1" x14ac:dyDescent="0.4">
      <c r="A307" s="345" t="s">
        <v>123</v>
      </c>
      <c r="B307" s="51" t="s">
        <v>29</v>
      </c>
      <c r="C307" s="103">
        <v>81.599999999999994</v>
      </c>
      <c r="D307" s="104">
        <v>119.8</v>
      </c>
      <c r="E307" s="104">
        <v>173.5</v>
      </c>
      <c r="F307" s="105">
        <v>238.6</v>
      </c>
      <c r="G307" s="6"/>
    </row>
    <row r="308" spans="1:7" ht="15" thickBot="1" x14ac:dyDescent="0.4">
      <c r="A308" s="346"/>
      <c r="B308" s="48" t="s">
        <v>30</v>
      </c>
      <c r="C308" s="98">
        <v>0.5</v>
      </c>
      <c r="D308" s="99">
        <v>18.2</v>
      </c>
      <c r="E308" s="99">
        <v>31.1</v>
      </c>
      <c r="F308" s="100">
        <v>44.5</v>
      </c>
      <c r="G308" s="7"/>
    </row>
    <row r="309" spans="1:7" ht="15" thickBot="1" x14ac:dyDescent="0.4">
      <c r="A309" s="346"/>
      <c r="B309" s="48" t="s">
        <v>31</v>
      </c>
      <c r="C309" s="106">
        <v>0</v>
      </c>
      <c r="D309" s="109">
        <v>0</v>
      </c>
      <c r="E309" s="109">
        <v>0</v>
      </c>
      <c r="F309" s="110">
        <v>0</v>
      </c>
      <c r="G309" s="7"/>
    </row>
    <row r="310" spans="1:7" ht="15" thickBot="1" x14ac:dyDescent="0.4">
      <c r="A310" s="346"/>
      <c r="B310" s="48" t="s">
        <v>32</v>
      </c>
      <c r="C310" s="106">
        <v>0</v>
      </c>
      <c r="D310" s="109">
        <v>0</v>
      </c>
      <c r="E310" s="109">
        <v>0</v>
      </c>
      <c r="F310" s="110">
        <v>0</v>
      </c>
      <c r="G310" s="7"/>
    </row>
    <row r="311" spans="1:7" ht="15" thickBot="1" x14ac:dyDescent="0.4">
      <c r="A311" s="346"/>
      <c r="B311" s="48" t="s">
        <v>34</v>
      </c>
      <c r="C311" s="98">
        <v>3.9</v>
      </c>
      <c r="D311" s="99">
        <v>3.9</v>
      </c>
      <c r="E311" s="99">
        <v>3.9</v>
      </c>
      <c r="F311" s="100">
        <v>3.9</v>
      </c>
      <c r="G311" s="7"/>
    </row>
    <row r="312" spans="1:7" ht="15" thickBot="1" x14ac:dyDescent="0.4">
      <c r="A312" s="346"/>
      <c r="B312" s="48" t="s">
        <v>36</v>
      </c>
      <c r="C312" s="98">
        <v>74.400000000000006</v>
      </c>
      <c r="D312" s="99">
        <v>74.400000000000006</v>
      </c>
      <c r="E312" s="99">
        <v>74.400000000000006</v>
      </c>
      <c r="F312" s="100">
        <v>74.400000000000006</v>
      </c>
      <c r="G312" s="7"/>
    </row>
    <row r="313" spans="1:7" ht="15" thickBot="1" x14ac:dyDescent="0.4">
      <c r="A313" s="346"/>
      <c r="B313" s="48" t="s">
        <v>38</v>
      </c>
      <c r="C313" s="98">
        <v>17.3</v>
      </c>
      <c r="D313" s="99">
        <v>62.2</v>
      </c>
      <c r="E313" s="99">
        <v>106.7</v>
      </c>
      <c r="F313" s="100">
        <v>208.4</v>
      </c>
      <c r="G313" s="7"/>
    </row>
    <row r="314" spans="1:7" ht="15" thickBot="1" x14ac:dyDescent="0.4">
      <c r="A314" s="346"/>
      <c r="B314" s="48" t="s">
        <v>40</v>
      </c>
      <c r="C314" s="98">
        <v>0.4</v>
      </c>
      <c r="D314" s="99">
        <v>27.4</v>
      </c>
      <c r="E314" s="99">
        <v>37.4</v>
      </c>
      <c r="F314" s="100">
        <v>77.400000000000006</v>
      </c>
      <c r="G314" s="7"/>
    </row>
    <row r="315" spans="1:7" ht="15" thickBot="1" x14ac:dyDescent="0.4">
      <c r="A315" s="346"/>
      <c r="B315" s="48" t="s">
        <v>41</v>
      </c>
      <c r="C315" s="98">
        <v>58.8</v>
      </c>
      <c r="D315" s="99">
        <v>161.69999999999999</v>
      </c>
      <c r="E315" s="99">
        <v>269.8</v>
      </c>
      <c r="F315" s="100">
        <v>467.1</v>
      </c>
      <c r="G315" s="7"/>
    </row>
    <row r="316" spans="1:7" ht="15" thickBot="1" x14ac:dyDescent="0.4">
      <c r="A316" s="346"/>
      <c r="B316" s="48" t="s">
        <v>43</v>
      </c>
      <c r="C316" s="98">
        <v>220.12</v>
      </c>
      <c r="D316" s="99">
        <v>209.88</v>
      </c>
      <c r="E316" s="99">
        <v>200.57</v>
      </c>
      <c r="F316" s="100">
        <v>185.24</v>
      </c>
      <c r="G316" s="7"/>
    </row>
    <row r="317" spans="1:7" ht="15" thickBot="1" x14ac:dyDescent="0.4">
      <c r="A317" s="346"/>
      <c r="B317" s="48" t="s">
        <v>45</v>
      </c>
      <c r="C317" s="208">
        <v>0</v>
      </c>
      <c r="D317" s="99">
        <v>1</v>
      </c>
      <c r="E317" s="99">
        <v>5</v>
      </c>
      <c r="F317" s="100">
        <v>5</v>
      </c>
      <c r="G317" s="7"/>
    </row>
    <row r="318" spans="1:7" ht="15" thickBot="1" x14ac:dyDescent="0.4">
      <c r="A318" s="346"/>
      <c r="B318" s="48" t="s">
        <v>47</v>
      </c>
      <c r="C318" s="106">
        <v>0</v>
      </c>
      <c r="D318" s="109">
        <v>0</v>
      </c>
      <c r="E318" s="109">
        <v>0</v>
      </c>
      <c r="F318" s="110">
        <v>0</v>
      </c>
      <c r="G318" s="7"/>
    </row>
    <row r="319" spans="1:7" ht="15" thickBot="1" x14ac:dyDescent="0.4">
      <c r="A319" s="346"/>
      <c r="B319" s="48" t="s">
        <v>49</v>
      </c>
      <c r="C319" s="98">
        <v>15</v>
      </c>
      <c r="D319" s="99">
        <v>35</v>
      </c>
      <c r="E319" s="99">
        <v>68.599999999999994</v>
      </c>
      <c r="F319" s="100">
        <v>114.9</v>
      </c>
      <c r="G319" s="7"/>
    </row>
    <row r="320" spans="1:7" ht="15" thickBot="1" x14ac:dyDescent="0.4">
      <c r="A320" s="346"/>
      <c r="B320" s="48" t="s">
        <v>50</v>
      </c>
      <c r="C320" s="106">
        <v>0</v>
      </c>
      <c r="D320" s="99">
        <v>19.2</v>
      </c>
      <c r="E320" s="99">
        <v>37.6</v>
      </c>
      <c r="F320" s="100">
        <v>63.1</v>
      </c>
      <c r="G320" s="27"/>
    </row>
    <row r="321" spans="1:7" ht="15" thickBot="1" x14ac:dyDescent="0.4">
      <c r="A321" s="347"/>
      <c r="B321" s="42" t="s">
        <v>51</v>
      </c>
      <c r="C321" s="106">
        <v>0</v>
      </c>
      <c r="D321" s="107">
        <v>0</v>
      </c>
      <c r="E321" s="107">
        <v>0</v>
      </c>
      <c r="F321" s="108">
        <v>0</v>
      </c>
      <c r="G321" s="8"/>
    </row>
    <row r="322" spans="1:7" x14ac:dyDescent="0.35">
      <c r="A322" s="348" t="s">
        <v>124</v>
      </c>
      <c r="B322" s="49" t="s">
        <v>29</v>
      </c>
      <c r="C322" s="75">
        <v>50.8</v>
      </c>
      <c r="D322" s="96">
        <v>139.6</v>
      </c>
      <c r="E322" s="96">
        <v>222.2</v>
      </c>
      <c r="F322" s="97">
        <v>325.5</v>
      </c>
      <c r="G322" s="20"/>
    </row>
    <row r="323" spans="1:7" x14ac:dyDescent="0.35">
      <c r="A323" s="349"/>
      <c r="B323" s="50" t="s">
        <v>30</v>
      </c>
      <c r="C323" s="77">
        <v>3.8</v>
      </c>
      <c r="D323" s="99">
        <v>15.5</v>
      </c>
      <c r="E323" s="99">
        <v>18</v>
      </c>
      <c r="F323" s="100">
        <v>21.2</v>
      </c>
      <c r="G323" s="21"/>
    </row>
    <row r="324" spans="1:7" x14ac:dyDescent="0.35">
      <c r="A324" s="349"/>
      <c r="B324" s="50" t="s">
        <v>31</v>
      </c>
      <c r="C324" s="125">
        <v>0</v>
      </c>
      <c r="D324" s="109">
        <v>0</v>
      </c>
      <c r="E324" s="109">
        <v>0</v>
      </c>
      <c r="F324" s="110">
        <v>0</v>
      </c>
      <c r="G324" s="21"/>
    </row>
    <row r="325" spans="1:7" x14ac:dyDescent="0.35">
      <c r="A325" s="349"/>
      <c r="B325" s="50" t="s">
        <v>32</v>
      </c>
      <c r="C325" s="125">
        <v>0</v>
      </c>
      <c r="D325" s="109">
        <v>0</v>
      </c>
      <c r="E325" s="109">
        <v>0</v>
      </c>
      <c r="F325" s="110">
        <v>0</v>
      </c>
      <c r="G325" s="21"/>
    </row>
    <row r="326" spans="1:7" x14ac:dyDescent="0.35">
      <c r="A326" s="349"/>
      <c r="B326" s="50" t="s">
        <v>34</v>
      </c>
      <c r="C326" s="77">
        <v>1</v>
      </c>
      <c r="D326" s="99">
        <v>1</v>
      </c>
      <c r="E326" s="99">
        <v>1</v>
      </c>
      <c r="F326" s="100">
        <v>1</v>
      </c>
      <c r="G326" s="21"/>
    </row>
    <row r="327" spans="1:7" x14ac:dyDescent="0.35">
      <c r="A327" s="349"/>
      <c r="B327" s="50" t="s">
        <v>36</v>
      </c>
      <c r="C327" s="77">
        <v>246</v>
      </c>
      <c r="D327" s="99">
        <v>198</v>
      </c>
      <c r="E327" s="99">
        <v>198</v>
      </c>
      <c r="F327" s="100">
        <v>198</v>
      </c>
      <c r="G327" s="21"/>
    </row>
    <row r="328" spans="1:7" x14ac:dyDescent="0.35">
      <c r="A328" s="349"/>
      <c r="B328" s="50" t="s">
        <v>38</v>
      </c>
      <c r="C328" s="77">
        <v>11</v>
      </c>
      <c r="D328" s="99">
        <v>27.9</v>
      </c>
      <c r="E328" s="99">
        <v>40.5</v>
      </c>
      <c r="F328" s="100">
        <v>57</v>
      </c>
      <c r="G328" s="21"/>
    </row>
    <row r="329" spans="1:7" x14ac:dyDescent="0.35">
      <c r="A329" s="349"/>
      <c r="B329" s="50" t="s">
        <v>40</v>
      </c>
      <c r="C329" s="77">
        <v>10</v>
      </c>
      <c r="D329" s="99">
        <v>50</v>
      </c>
      <c r="E329" s="99">
        <v>93</v>
      </c>
      <c r="F329" s="100">
        <v>163</v>
      </c>
      <c r="G329" s="21"/>
    </row>
    <row r="330" spans="1:7" x14ac:dyDescent="0.35">
      <c r="A330" s="349"/>
      <c r="B330" s="50" t="s">
        <v>41</v>
      </c>
      <c r="C330" s="77">
        <v>8.8000000000000007</v>
      </c>
      <c r="D330" s="99">
        <v>320</v>
      </c>
      <c r="E330" s="99">
        <v>517</v>
      </c>
      <c r="F330" s="100">
        <v>756</v>
      </c>
      <c r="G330" s="21"/>
    </row>
    <row r="331" spans="1:7" x14ac:dyDescent="0.35">
      <c r="A331" s="349"/>
      <c r="B331" s="50" t="s">
        <v>43</v>
      </c>
      <c r="C331" s="77">
        <v>190</v>
      </c>
      <c r="D331" s="99">
        <v>179.8</v>
      </c>
      <c r="E331" s="99">
        <v>155.30000000000001</v>
      </c>
      <c r="F331" s="100">
        <v>129.30000000000001</v>
      </c>
      <c r="G331" s="21"/>
    </row>
    <row r="332" spans="1:7" x14ac:dyDescent="0.35">
      <c r="A332" s="349"/>
      <c r="B332" s="50" t="s">
        <v>45</v>
      </c>
      <c r="C332" s="125">
        <v>0</v>
      </c>
      <c r="D332" s="109">
        <v>0</v>
      </c>
      <c r="E332" s="109">
        <v>0</v>
      </c>
      <c r="F332" s="110">
        <v>0</v>
      </c>
      <c r="G332" s="21"/>
    </row>
    <row r="333" spans="1:7" x14ac:dyDescent="0.35">
      <c r="A333" s="349"/>
      <c r="B333" s="50" t="s">
        <v>47</v>
      </c>
      <c r="C333" s="125">
        <v>0</v>
      </c>
      <c r="D333" s="99">
        <v>4</v>
      </c>
      <c r="E333" s="99">
        <v>4</v>
      </c>
      <c r="F333" s="100">
        <v>4</v>
      </c>
      <c r="G333" s="21"/>
    </row>
    <row r="334" spans="1:7" x14ac:dyDescent="0.35">
      <c r="A334" s="349"/>
      <c r="B334" s="50" t="s">
        <v>49</v>
      </c>
      <c r="C334" s="77">
        <v>9</v>
      </c>
      <c r="D334" s="99">
        <v>20.6</v>
      </c>
      <c r="E334" s="99">
        <v>61.9</v>
      </c>
      <c r="F334" s="100">
        <v>123.8</v>
      </c>
      <c r="G334" s="21"/>
    </row>
    <row r="335" spans="1:7" x14ac:dyDescent="0.35">
      <c r="A335" s="349"/>
      <c r="B335" s="50" t="s">
        <v>50</v>
      </c>
      <c r="C335" s="125">
        <v>0</v>
      </c>
      <c r="D335" s="109">
        <v>0</v>
      </c>
      <c r="E335" s="109">
        <v>0</v>
      </c>
      <c r="F335" s="110">
        <v>0</v>
      </c>
      <c r="G335" s="21"/>
    </row>
    <row r="336" spans="1:7" ht="15" thickBot="1" x14ac:dyDescent="0.4">
      <c r="A336" s="350"/>
      <c r="B336" s="36" t="s">
        <v>51</v>
      </c>
      <c r="C336" s="126">
        <v>0</v>
      </c>
      <c r="D336" s="112">
        <v>0</v>
      </c>
      <c r="E336" s="112">
        <v>0</v>
      </c>
      <c r="F336" s="113">
        <v>0</v>
      </c>
      <c r="G336" s="22"/>
    </row>
    <row r="337" spans="1:7" ht="15" thickBot="1" x14ac:dyDescent="0.4">
      <c r="A337" s="345" t="s">
        <v>125</v>
      </c>
      <c r="B337" s="51" t="s">
        <v>29</v>
      </c>
      <c r="C337" s="103">
        <v>51.6</v>
      </c>
      <c r="D337" s="104">
        <v>182</v>
      </c>
      <c r="E337" s="104">
        <v>270</v>
      </c>
      <c r="F337" s="105">
        <v>369</v>
      </c>
      <c r="G337" s="6"/>
    </row>
    <row r="338" spans="1:7" ht="15" thickBot="1" x14ac:dyDescent="0.4">
      <c r="A338" s="346"/>
      <c r="B338" s="48" t="s">
        <v>30</v>
      </c>
      <c r="C338" s="98">
        <v>1.5</v>
      </c>
      <c r="D338" s="99">
        <v>27</v>
      </c>
      <c r="E338" s="99">
        <v>37</v>
      </c>
      <c r="F338" s="100">
        <v>53</v>
      </c>
      <c r="G338" s="7"/>
    </row>
    <row r="339" spans="1:7" ht="15" thickBot="1" x14ac:dyDescent="0.4">
      <c r="A339" s="346"/>
      <c r="B339" s="48" t="s">
        <v>31</v>
      </c>
      <c r="C339" s="106">
        <v>0</v>
      </c>
      <c r="D339" s="109">
        <v>0</v>
      </c>
      <c r="E339" s="99">
        <v>10</v>
      </c>
      <c r="F339" s="100">
        <v>30</v>
      </c>
      <c r="G339" s="7"/>
    </row>
    <row r="340" spans="1:7" ht="15" thickBot="1" x14ac:dyDescent="0.4">
      <c r="A340" s="346"/>
      <c r="B340" s="48" t="s">
        <v>32</v>
      </c>
      <c r="C340" s="106">
        <v>0</v>
      </c>
      <c r="D340" s="109">
        <v>0</v>
      </c>
      <c r="E340" s="109">
        <v>0</v>
      </c>
      <c r="F340" s="110">
        <v>0</v>
      </c>
      <c r="G340" s="7"/>
    </row>
    <row r="341" spans="1:7" ht="15" thickBot="1" x14ac:dyDescent="0.4">
      <c r="A341" s="346"/>
      <c r="B341" s="48" t="s">
        <v>34</v>
      </c>
      <c r="C341" s="98">
        <v>16.399999999999999</v>
      </c>
      <c r="D341" s="99">
        <v>40.4</v>
      </c>
      <c r="E341" s="99">
        <v>41.3</v>
      </c>
      <c r="F341" s="100">
        <v>5</v>
      </c>
      <c r="G341" s="7"/>
    </row>
    <row r="342" spans="1:7" ht="15" thickBot="1" x14ac:dyDescent="0.4">
      <c r="A342" s="346"/>
      <c r="B342" s="48" t="s">
        <v>36</v>
      </c>
      <c r="C342" s="106">
        <v>0</v>
      </c>
      <c r="D342" s="109">
        <v>0</v>
      </c>
      <c r="E342" s="109">
        <v>0</v>
      </c>
      <c r="F342" s="110">
        <v>0</v>
      </c>
      <c r="G342" s="7"/>
    </row>
    <row r="343" spans="1:7" ht="15" thickBot="1" x14ac:dyDescent="0.4">
      <c r="A343" s="346"/>
      <c r="B343" s="48" t="s">
        <v>38</v>
      </c>
      <c r="C343" s="98">
        <v>13.4</v>
      </c>
      <c r="D343" s="99">
        <v>173</v>
      </c>
      <c r="E343" s="99">
        <v>382</v>
      </c>
      <c r="F343" s="100">
        <v>614</v>
      </c>
      <c r="G343" s="7"/>
    </row>
    <row r="344" spans="1:7" ht="15" thickBot="1" x14ac:dyDescent="0.4">
      <c r="A344" s="346"/>
      <c r="B344" s="48" t="s">
        <v>40</v>
      </c>
      <c r="C344" s="106">
        <v>0</v>
      </c>
      <c r="D344" s="99">
        <v>24</v>
      </c>
      <c r="E344" s="99">
        <v>57</v>
      </c>
      <c r="F344" s="100">
        <v>190</v>
      </c>
      <c r="G344" s="7"/>
    </row>
    <row r="345" spans="1:7" ht="15" thickBot="1" x14ac:dyDescent="0.4">
      <c r="A345" s="346"/>
      <c r="B345" s="48" t="s">
        <v>41</v>
      </c>
      <c r="C345" s="98">
        <v>33</v>
      </c>
      <c r="D345" s="99">
        <v>468.7</v>
      </c>
      <c r="E345" s="99">
        <v>723</v>
      </c>
      <c r="F345" s="100">
        <v>1042</v>
      </c>
      <c r="G345" s="7"/>
    </row>
    <row r="346" spans="1:7" ht="15" thickBot="1" x14ac:dyDescent="0.4">
      <c r="A346" s="346"/>
      <c r="B346" s="48" t="s">
        <v>43</v>
      </c>
      <c r="C346" s="98">
        <v>193</v>
      </c>
      <c r="D346" s="99">
        <v>194</v>
      </c>
      <c r="E346" s="99">
        <v>227</v>
      </c>
      <c r="F346" s="100">
        <v>261</v>
      </c>
      <c r="G346" s="7"/>
    </row>
    <row r="347" spans="1:7" ht="15" thickBot="1" x14ac:dyDescent="0.4">
      <c r="A347" s="346"/>
      <c r="B347" s="48" t="s">
        <v>45</v>
      </c>
      <c r="C347" s="106">
        <v>0</v>
      </c>
      <c r="D347" s="99">
        <v>20</v>
      </c>
      <c r="E347" s="99">
        <v>36</v>
      </c>
      <c r="F347" s="100">
        <v>156</v>
      </c>
      <c r="G347" s="7"/>
    </row>
    <row r="348" spans="1:7" ht="15" thickBot="1" x14ac:dyDescent="0.4">
      <c r="A348" s="346"/>
      <c r="B348" s="48" t="s">
        <v>47</v>
      </c>
      <c r="C348" s="106">
        <v>0</v>
      </c>
      <c r="D348" s="109">
        <v>0</v>
      </c>
      <c r="E348" s="109">
        <v>0</v>
      </c>
      <c r="F348" s="110">
        <v>0</v>
      </c>
      <c r="G348" s="7"/>
    </row>
    <row r="349" spans="1:7" ht="15" thickBot="1" x14ac:dyDescent="0.4">
      <c r="A349" s="346"/>
      <c r="B349" s="48" t="s">
        <v>49</v>
      </c>
      <c r="C349" s="98">
        <v>19.399999999999999</v>
      </c>
      <c r="D349" s="99">
        <v>35</v>
      </c>
      <c r="E349" s="99">
        <v>87</v>
      </c>
      <c r="F349" s="100">
        <v>175</v>
      </c>
      <c r="G349" s="7"/>
    </row>
    <row r="350" spans="1:7" ht="15" thickBot="1" x14ac:dyDescent="0.4">
      <c r="A350" s="346"/>
      <c r="B350" s="48" t="s">
        <v>50</v>
      </c>
      <c r="C350" s="106">
        <v>0</v>
      </c>
      <c r="D350" s="99">
        <v>12</v>
      </c>
      <c r="E350" s="99">
        <v>30</v>
      </c>
      <c r="F350" s="100">
        <v>60</v>
      </c>
      <c r="G350" s="27"/>
    </row>
    <row r="351" spans="1:7" ht="15" thickBot="1" x14ac:dyDescent="0.4">
      <c r="A351" s="347"/>
      <c r="B351" s="42" t="s">
        <v>51</v>
      </c>
      <c r="C351" s="106">
        <v>0</v>
      </c>
      <c r="D351" s="107">
        <v>0</v>
      </c>
      <c r="E351" s="107">
        <v>0</v>
      </c>
      <c r="F351" s="108">
        <v>0</v>
      </c>
      <c r="G351" s="8"/>
    </row>
    <row r="352" spans="1:7" x14ac:dyDescent="0.35">
      <c r="A352" s="348" t="s">
        <v>126</v>
      </c>
      <c r="B352" s="49" t="s">
        <v>29</v>
      </c>
      <c r="C352" s="75">
        <v>123.5</v>
      </c>
      <c r="D352" s="96">
        <v>134</v>
      </c>
      <c r="E352" s="96">
        <v>145</v>
      </c>
      <c r="F352" s="97">
        <v>160</v>
      </c>
      <c r="G352" s="20"/>
    </row>
    <row r="353" spans="1:7" x14ac:dyDescent="0.35">
      <c r="A353" s="349"/>
      <c r="B353" s="50" t="s">
        <v>30</v>
      </c>
      <c r="C353" s="77">
        <v>0.5</v>
      </c>
      <c r="D353" s="99">
        <v>2</v>
      </c>
      <c r="E353" s="99">
        <v>4</v>
      </c>
      <c r="F353" s="100">
        <v>6</v>
      </c>
      <c r="G353" s="21"/>
    </row>
    <row r="354" spans="1:7" x14ac:dyDescent="0.35">
      <c r="A354" s="349"/>
      <c r="B354" s="50" t="s">
        <v>31</v>
      </c>
      <c r="C354" s="77">
        <v>7</v>
      </c>
      <c r="D354" s="99">
        <v>7</v>
      </c>
      <c r="E354" s="99">
        <v>9</v>
      </c>
      <c r="F354" s="100">
        <v>9</v>
      </c>
      <c r="G354" s="21"/>
    </row>
    <row r="355" spans="1:7" x14ac:dyDescent="0.35">
      <c r="A355" s="349"/>
      <c r="B355" s="50" t="s">
        <v>32</v>
      </c>
      <c r="C355" s="125">
        <v>0</v>
      </c>
      <c r="D355" s="109">
        <v>0</v>
      </c>
      <c r="E355" s="109">
        <v>0</v>
      </c>
      <c r="F355" s="110">
        <v>0</v>
      </c>
      <c r="G355" s="21"/>
    </row>
    <row r="356" spans="1:7" x14ac:dyDescent="0.35">
      <c r="A356" s="349"/>
      <c r="B356" s="50" t="s">
        <v>34</v>
      </c>
      <c r="C356" s="77">
        <v>0.1</v>
      </c>
      <c r="D356" s="99">
        <v>0.1</v>
      </c>
      <c r="E356" s="99">
        <v>0.1</v>
      </c>
      <c r="F356" s="100">
        <v>0.1</v>
      </c>
      <c r="G356" s="21"/>
    </row>
    <row r="357" spans="1:7" x14ac:dyDescent="0.35">
      <c r="A357" s="349"/>
      <c r="B357" s="50" t="s">
        <v>36</v>
      </c>
      <c r="C357" s="77">
        <v>10</v>
      </c>
      <c r="D357" s="99">
        <v>30</v>
      </c>
      <c r="E357" s="99">
        <v>30</v>
      </c>
      <c r="F357" s="100">
        <v>30</v>
      </c>
      <c r="G357" s="21"/>
    </row>
    <row r="358" spans="1:7" x14ac:dyDescent="0.35">
      <c r="A358" s="349"/>
      <c r="B358" s="50" t="s">
        <v>38</v>
      </c>
      <c r="C358" s="77">
        <v>1.93</v>
      </c>
      <c r="D358" s="99">
        <v>2</v>
      </c>
      <c r="E358" s="99">
        <v>4</v>
      </c>
      <c r="F358" s="100">
        <v>4</v>
      </c>
      <c r="G358" s="21"/>
    </row>
    <row r="359" spans="1:7" x14ac:dyDescent="0.35">
      <c r="A359" s="349"/>
      <c r="B359" s="50" t="s">
        <v>40</v>
      </c>
      <c r="C359" s="125">
        <v>0</v>
      </c>
      <c r="D359" s="99">
        <v>2</v>
      </c>
      <c r="E359" s="99">
        <v>4</v>
      </c>
      <c r="F359" s="100">
        <v>10</v>
      </c>
      <c r="G359" s="21"/>
    </row>
    <row r="360" spans="1:7" x14ac:dyDescent="0.35">
      <c r="A360" s="349"/>
      <c r="B360" s="50" t="s">
        <v>41</v>
      </c>
      <c r="C360" s="77">
        <v>36.5</v>
      </c>
      <c r="D360" s="99">
        <v>80</v>
      </c>
      <c r="E360" s="99">
        <v>150</v>
      </c>
      <c r="F360" s="100">
        <v>400</v>
      </c>
      <c r="G360" s="21"/>
    </row>
    <row r="361" spans="1:7" x14ac:dyDescent="0.35">
      <c r="A361" s="349"/>
      <c r="B361" s="50" t="s">
        <v>43</v>
      </c>
      <c r="C361" s="77">
        <v>60</v>
      </c>
      <c r="D361" s="99">
        <v>80</v>
      </c>
      <c r="E361" s="99">
        <v>120</v>
      </c>
      <c r="F361" s="100">
        <v>110</v>
      </c>
      <c r="G361" s="21"/>
    </row>
    <row r="362" spans="1:7" x14ac:dyDescent="0.35">
      <c r="A362" s="349"/>
      <c r="B362" s="50" t="s">
        <v>45</v>
      </c>
      <c r="C362" s="125">
        <v>0</v>
      </c>
      <c r="D362" s="99">
        <v>4</v>
      </c>
      <c r="E362" s="99">
        <v>8</v>
      </c>
      <c r="F362" s="100">
        <v>8</v>
      </c>
      <c r="G362" s="21"/>
    </row>
    <row r="363" spans="1:7" x14ac:dyDescent="0.35">
      <c r="A363" s="349"/>
      <c r="B363" s="50" t="s">
        <v>47</v>
      </c>
      <c r="C363" s="125">
        <v>0</v>
      </c>
      <c r="D363" s="109">
        <v>0</v>
      </c>
      <c r="E363" s="109">
        <v>0</v>
      </c>
      <c r="F363" s="110">
        <v>0</v>
      </c>
      <c r="G363" s="21"/>
    </row>
    <row r="364" spans="1:7" x14ac:dyDescent="0.35">
      <c r="A364" s="349"/>
      <c r="B364" s="50" t="s">
        <v>49</v>
      </c>
      <c r="C364" s="77">
        <v>20.2</v>
      </c>
      <c r="D364" s="99">
        <v>37</v>
      </c>
      <c r="E364" s="99">
        <v>62</v>
      </c>
      <c r="F364" s="100">
        <v>122</v>
      </c>
      <c r="G364" s="21"/>
    </row>
    <row r="365" spans="1:7" x14ac:dyDescent="0.35">
      <c r="A365" s="349"/>
      <c r="B365" s="50" t="s">
        <v>50</v>
      </c>
      <c r="C365" s="125">
        <v>0</v>
      </c>
      <c r="D365" s="99">
        <v>10</v>
      </c>
      <c r="E365" s="99">
        <v>20</v>
      </c>
      <c r="F365" s="100">
        <v>40</v>
      </c>
      <c r="G365" s="21"/>
    </row>
    <row r="366" spans="1:7" ht="15" thickBot="1" x14ac:dyDescent="0.4">
      <c r="A366" s="350"/>
      <c r="B366" s="36" t="s">
        <v>51</v>
      </c>
      <c r="C366" s="126">
        <v>0</v>
      </c>
      <c r="D366" s="112">
        <v>0</v>
      </c>
      <c r="E366" s="112">
        <v>0</v>
      </c>
      <c r="F366" s="113">
        <v>0</v>
      </c>
      <c r="G366" s="22"/>
    </row>
    <row r="367" spans="1:7" ht="15" thickBot="1" x14ac:dyDescent="0.4">
      <c r="A367" s="345" t="s">
        <v>127</v>
      </c>
      <c r="B367" s="51" t="s">
        <v>29</v>
      </c>
      <c r="C367" s="103">
        <v>48.1</v>
      </c>
      <c r="D367" s="104">
        <v>165.5</v>
      </c>
      <c r="E367" s="104">
        <v>263.3</v>
      </c>
      <c r="F367" s="105">
        <v>383.3</v>
      </c>
      <c r="G367" s="6"/>
    </row>
    <row r="368" spans="1:7" ht="15" thickBot="1" x14ac:dyDescent="0.4">
      <c r="A368" s="346"/>
      <c r="B368" s="48" t="s">
        <v>30</v>
      </c>
      <c r="C368" s="106">
        <v>0</v>
      </c>
      <c r="D368" s="99">
        <v>7.3</v>
      </c>
      <c r="E368" s="99">
        <v>13.3</v>
      </c>
      <c r="F368" s="100">
        <v>19.399999999999999</v>
      </c>
      <c r="G368" s="7"/>
    </row>
    <row r="369" spans="1:7" ht="15" thickBot="1" x14ac:dyDescent="0.4">
      <c r="A369" s="346"/>
      <c r="B369" s="48" t="s">
        <v>31</v>
      </c>
      <c r="C369" s="106">
        <v>0</v>
      </c>
      <c r="D369" s="109">
        <v>0</v>
      </c>
      <c r="E369" s="109">
        <v>0</v>
      </c>
      <c r="F369" s="110">
        <v>0</v>
      </c>
      <c r="G369" s="7"/>
    </row>
    <row r="370" spans="1:7" ht="15" thickBot="1" x14ac:dyDescent="0.4">
      <c r="A370" s="346"/>
      <c r="B370" s="48" t="s">
        <v>32</v>
      </c>
      <c r="C370" s="106">
        <v>0</v>
      </c>
      <c r="D370" s="109">
        <v>0</v>
      </c>
      <c r="E370" s="109">
        <v>0</v>
      </c>
      <c r="F370" s="110">
        <v>0</v>
      </c>
      <c r="G370" s="7"/>
    </row>
    <row r="371" spans="1:7" ht="15" thickBot="1" x14ac:dyDescent="0.4">
      <c r="A371" s="346"/>
      <c r="B371" s="48" t="s">
        <v>34</v>
      </c>
      <c r="C371" s="98">
        <v>1.5</v>
      </c>
      <c r="D371" s="99">
        <v>1.5</v>
      </c>
      <c r="E371" s="99">
        <v>1.5</v>
      </c>
      <c r="F371" s="100">
        <v>1.5</v>
      </c>
      <c r="G371" s="7"/>
    </row>
    <row r="372" spans="1:7" ht="15" thickBot="1" x14ac:dyDescent="0.4">
      <c r="A372" s="346"/>
      <c r="B372" s="48" t="s">
        <v>36</v>
      </c>
      <c r="C372" s="98">
        <v>21.9</v>
      </c>
      <c r="D372" s="99">
        <v>21.9</v>
      </c>
      <c r="E372" s="99">
        <v>21.9</v>
      </c>
      <c r="F372" s="100">
        <v>21.8</v>
      </c>
      <c r="G372" s="7"/>
    </row>
    <row r="373" spans="1:7" ht="15" thickBot="1" x14ac:dyDescent="0.4">
      <c r="A373" s="346"/>
      <c r="B373" s="48" t="s">
        <v>38</v>
      </c>
      <c r="C373" s="98">
        <v>9.8000000000000007</v>
      </c>
      <c r="D373" s="99">
        <v>56.8</v>
      </c>
      <c r="E373" s="99">
        <v>100.2</v>
      </c>
      <c r="F373" s="100">
        <v>187</v>
      </c>
      <c r="G373" s="7"/>
    </row>
    <row r="374" spans="1:7" ht="15" thickBot="1" x14ac:dyDescent="0.4">
      <c r="A374" s="346"/>
      <c r="B374" s="48" t="s">
        <v>40</v>
      </c>
      <c r="C374" s="106">
        <v>0</v>
      </c>
      <c r="D374" s="99">
        <v>2.9</v>
      </c>
      <c r="E374" s="99">
        <v>17.2</v>
      </c>
      <c r="F374" s="100">
        <v>38</v>
      </c>
      <c r="G374" s="7"/>
    </row>
    <row r="375" spans="1:7" ht="15" thickBot="1" x14ac:dyDescent="0.4">
      <c r="A375" s="346"/>
      <c r="B375" s="48" t="s">
        <v>41</v>
      </c>
      <c r="C375" s="98">
        <v>36.799999999999997</v>
      </c>
      <c r="D375" s="99">
        <v>221.6</v>
      </c>
      <c r="E375" s="99">
        <v>375.6</v>
      </c>
      <c r="F375" s="100">
        <v>651.4</v>
      </c>
      <c r="G375" s="7"/>
    </row>
    <row r="376" spans="1:7" ht="15" thickBot="1" x14ac:dyDescent="0.4">
      <c r="A376" s="346"/>
      <c r="B376" s="48" t="s">
        <v>43</v>
      </c>
      <c r="C376" s="98">
        <v>101.8</v>
      </c>
      <c r="D376" s="99">
        <v>101.8</v>
      </c>
      <c r="E376" s="99">
        <v>101.8</v>
      </c>
      <c r="F376" s="100">
        <v>101.8</v>
      </c>
      <c r="G376" s="7"/>
    </row>
    <row r="377" spans="1:7" ht="15" thickBot="1" x14ac:dyDescent="0.4">
      <c r="A377" s="346"/>
      <c r="B377" s="48" t="s">
        <v>45</v>
      </c>
      <c r="C377" s="106">
        <v>0</v>
      </c>
      <c r="D377" s="109">
        <v>0</v>
      </c>
      <c r="E377" s="109">
        <v>0</v>
      </c>
      <c r="F377" s="110">
        <v>0</v>
      </c>
      <c r="G377" s="7"/>
    </row>
    <row r="378" spans="1:7" ht="15" thickBot="1" x14ac:dyDescent="0.4">
      <c r="A378" s="346"/>
      <c r="B378" s="48" t="s">
        <v>47</v>
      </c>
      <c r="C378" s="106">
        <v>0</v>
      </c>
      <c r="D378" s="109">
        <v>0</v>
      </c>
      <c r="E378" s="109">
        <v>0</v>
      </c>
      <c r="F378" s="110">
        <v>0</v>
      </c>
      <c r="G378" s="7"/>
    </row>
    <row r="379" spans="1:7" ht="15" thickBot="1" x14ac:dyDescent="0.4">
      <c r="A379" s="346"/>
      <c r="B379" s="48" t="s">
        <v>49</v>
      </c>
      <c r="C379" s="98">
        <v>13.3</v>
      </c>
      <c r="D379" s="99">
        <v>23.7</v>
      </c>
      <c r="E379" s="99">
        <v>57.6</v>
      </c>
      <c r="F379" s="100">
        <v>93.2</v>
      </c>
      <c r="G379" s="7"/>
    </row>
    <row r="380" spans="1:7" ht="15" thickBot="1" x14ac:dyDescent="0.4">
      <c r="A380" s="346"/>
      <c r="B380" s="48" t="s">
        <v>50</v>
      </c>
      <c r="C380" s="106">
        <v>0</v>
      </c>
      <c r="D380" s="109">
        <v>0</v>
      </c>
      <c r="E380" s="109">
        <v>0</v>
      </c>
      <c r="F380" s="110">
        <v>0</v>
      </c>
      <c r="G380" s="27"/>
    </row>
    <row r="381" spans="1:7" ht="15" thickBot="1" x14ac:dyDescent="0.4">
      <c r="A381" s="347"/>
      <c r="B381" s="42" t="s">
        <v>51</v>
      </c>
      <c r="C381" s="106">
        <v>0</v>
      </c>
      <c r="D381" s="107">
        <v>0</v>
      </c>
      <c r="E381" s="107">
        <v>0</v>
      </c>
      <c r="F381" s="108">
        <v>0</v>
      </c>
      <c r="G381" s="8"/>
    </row>
    <row r="382" spans="1:7" x14ac:dyDescent="0.35">
      <c r="A382" s="348" t="s">
        <v>128</v>
      </c>
      <c r="B382" s="49" t="s">
        <v>29</v>
      </c>
      <c r="C382" s="75">
        <v>678</v>
      </c>
      <c r="D382" s="96">
        <v>1355</v>
      </c>
      <c r="E382" s="96">
        <v>1779</v>
      </c>
      <c r="F382" s="97">
        <v>2355</v>
      </c>
      <c r="G382" s="20"/>
    </row>
    <row r="383" spans="1:7" x14ac:dyDescent="0.35">
      <c r="A383" s="349"/>
      <c r="B383" s="50" t="s">
        <v>30</v>
      </c>
      <c r="C383" s="77">
        <v>50</v>
      </c>
      <c r="D383" s="99">
        <v>623</v>
      </c>
      <c r="E383" s="99">
        <v>1200</v>
      </c>
      <c r="F383" s="100">
        <v>1847</v>
      </c>
      <c r="G383" s="21"/>
    </row>
    <row r="384" spans="1:7" x14ac:dyDescent="0.35">
      <c r="A384" s="349"/>
      <c r="B384" s="50" t="s">
        <v>31</v>
      </c>
      <c r="C384" s="77">
        <v>160</v>
      </c>
      <c r="D384" s="99">
        <v>684</v>
      </c>
      <c r="E384" s="99">
        <v>1039</v>
      </c>
      <c r="F384" s="100">
        <v>1218</v>
      </c>
      <c r="G384" s="21"/>
    </row>
    <row r="385" spans="1:7" x14ac:dyDescent="0.35">
      <c r="A385" s="349"/>
      <c r="B385" s="50" t="s">
        <v>32</v>
      </c>
      <c r="C385" s="125">
        <v>0</v>
      </c>
      <c r="D385" s="109">
        <v>0</v>
      </c>
      <c r="E385" s="109">
        <v>0</v>
      </c>
      <c r="F385" s="110">
        <v>0</v>
      </c>
      <c r="G385" s="21"/>
    </row>
    <row r="386" spans="1:7" x14ac:dyDescent="0.35">
      <c r="A386" s="349"/>
      <c r="B386" s="50" t="s">
        <v>34</v>
      </c>
      <c r="C386" s="77">
        <v>76</v>
      </c>
      <c r="D386" s="99">
        <v>71</v>
      </c>
      <c r="E386" s="99">
        <v>58</v>
      </c>
      <c r="F386" s="100">
        <v>39</v>
      </c>
      <c r="G386" s="21"/>
    </row>
    <row r="387" spans="1:7" x14ac:dyDescent="0.35">
      <c r="A387" s="349"/>
      <c r="B387" s="50" t="s">
        <v>36</v>
      </c>
      <c r="C387" s="77">
        <v>330</v>
      </c>
      <c r="D387" s="99">
        <v>250</v>
      </c>
      <c r="E387" s="99">
        <v>230</v>
      </c>
      <c r="F387" s="100">
        <v>180</v>
      </c>
      <c r="G387" s="21"/>
    </row>
    <row r="388" spans="1:7" x14ac:dyDescent="0.35">
      <c r="A388" s="349"/>
      <c r="B388" s="50" t="s">
        <v>38</v>
      </c>
      <c r="C388" s="77">
        <v>167</v>
      </c>
      <c r="D388" s="99">
        <v>430</v>
      </c>
      <c r="E388" s="99">
        <v>857</v>
      </c>
      <c r="F388" s="100">
        <v>1173</v>
      </c>
      <c r="G388" s="21"/>
    </row>
    <row r="389" spans="1:7" x14ac:dyDescent="0.35">
      <c r="A389" s="349"/>
      <c r="B389" s="50" t="s">
        <v>40</v>
      </c>
      <c r="C389" s="125">
        <v>0</v>
      </c>
      <c r="D389" s="99">
        <v>16</v>
      </c>
      <c r="E389" s="99">
        <v>110</v>
      </c>
      <c r="F389" s="100">
        <v>224</v>
      </c>
      <c r="G389" s="21"/>
    </row>
    <row r="390" spans="1:7" x14ac:dyDescent="0.35">
      <c r="A390" s="349"/>
      <c r="B390" s="50" t="s">
        <v>41</v>
      </c>
      <c r="C390" s="77">
        <v>323</v>
      </c>
      <c r="D390" s="99">
        <v>2420</v>
      </c>
      <c r="E390" s="99">
        <v>3795</v>
      </c>
      <c r="F390" s="100">
        <v>5395</v>
      </c>
      <c r="G390" s="21"/>
    </row>
    <row r="391" spans="1:7" x14ac:dyDescent="0.35">
      <c r="A391" s="349"/>
      <c r="B391" s="50" t="s">
        <v>43</v>
      </c>
      <c r="C391" s="77">
        <v>770</v>
      </c>
      <c r="D391" s="99">
        <v>820</v>
      </c>
      <c r="E391" s="99">
        <v>890</v>
      </c>
      <c r="F391" s="100">
        <v>890</v>
      </c>
      <c r="G391" s="21"/>
    </row>
    <row r="392" spans="1:7" x14ac:dyDescent="0.35">
      <c r="A392" s="349"/>
      <c r="B392" s="50" t="s">
        <v>45</v>
      </c>
      <c r="C392" s="77">
        <v>469</v>
      </c>
      <c r="D392" s="99">
        <v>838</v>
      </c>
      <c r="E392" s="99">
        <v>1756</v>
      </c>
      <c r="F392" s="100">
        <v>2956</v>
      </c>
      <c r="G392" s="21"/>
    </row>
    <row r="393" spans="1:7" x14ac:dyDescent="0.35">
      <c r="A393" s="349"/>
      <c r="B393" s="50" t="s">
        <v>47</v>
      </c>
      <c r="C393" s="125">
        <v>0</v>
      </c>
      <c r="D393" s="99">
        <v>50</v>
      </c>
      <c r="E393" s="99">
        <v>95</v>
      </c>
      <c r="F393" s="100">
        <v>185</v>
      </c>
      <c r="G393" s="21"/>
    </row>
    <row r="394" spans="1:7" x14ac:dyDescent="0.35">
      <c r="A394" s="349"/>
      <c r="B394" s="50" t="s">
        <v>49</v>
      </c>
      <c r="C394" s="77">
        <v>155</v>
      </c>
      <c r="D394" s="99">
        <v>542</v>
      </c>
      <c r="E394" s="99">
        <v>712</v>
      </c>
      <c r="F394" s="100">
        <v>942</v>
      </c>
      <c r="G394" s="21"/>
    </row>
    <row r="395" spans="1:7" x14ac:dyDescent="0.35">
      <c r="A395" s="349"/>
      <c r="B395" s="50" t="s">
        <v>50</v>
      </c>
      <c r="C395" s="125">
        <v>0</v>
      </c>
      <c r="D395" s="99">
        <v>401</v>
      </c>
      <c r="E395" s="99">
        <v>470</v>
      </c>
      <c r="F395" s="100">
        <v>494</v>
      </c>
      <c r="G395" s="21"/>
    </row>
    <row r="396" spans="1:7" ht="15" thickBot="1" x14ac:dyDescent="0.4">
      <c r="A396" s="350"/>
      <c r="B396" s="36" t="s">
        <v>51</v>
      </c>
      <c r="C396" s="126">
        <v>0</v>
      </c>
      <c r="D396" s="112">
        <v>0</v>
      </c>
      <c r="E396" s="112">
        <v>0</v>
      </c>
      <c r="F396" s="113">
        <v>0</v>
      </c>
      <c r="G396" s="22"/>
    </row>
    <row r="397" spans="1:7" ht="15" thickBot="1" x14ac:dyDescent="0.4">
      <c r="A397" s="345" t="s">
        <v>129</v>
      </c>
      <c r="B397" s="51" t="s">
        <v>29</v>
      </c>
      <c r="C397" s="103">
        <v>184.40217590064302</v>
      </c>
      <c r="D397" s="104">
        <v>260.35399999999998</v>
      </c>
      <c r="E397" s="104">
        <v>321.95299999999997</v>
      </c>
      <c r="F397" s="105">
        <v>419.286</v>
      </c>
      <c r="G397" s="6"/>
    </row>
    <row r="398" spans="1:7" ht="15" thickBot="1" x14ac:dyDescent="0.4">
      <c r="A398" s="346"/>
      <c r="B398" s="48" t="s">
        <v>30</v>
      </c>
      <c r="C398" s="98">
        <v>140.30755421474501</v>
      </c>
      <c r="D398" s="99">
        <v>384.65999999999997</v>
      </c>
      <c r="E398" s="99">
        <v>671.1</v>
      </c>
      <c r="F398" s="100">
        <v>922.1</v>
      </c>
      <c r="G398" s="7"/>
    </row>
    <row r="399" spans="1:7" ht="15" thickBot="1" x14ac:dyDescent="0.4">
      <c r="A399" s="346"/>
      <c r="B399" s="48" t="s">
        <v>31</v>
      </c>
      <c r="C399" s="98">
        <v>111.125</v>
      </c>
      <c r="D399" s="99">
        <v>357.1</v>
      </c>
      <c r="E399" s="99">
        <v>456.1</v>
      </c>
      <c r="F399" s="100">
        <v>727.1</v>
      </c>
      <c r="G399" s="7"/>
    </row>
    <row r="400" spans="1:7" ht="15" thickBot="1" x14ac:dyDescent="0.4">
      <c r="A400" s="346"/>
      <c r="B400" s="48" t="s">
        <v>32</v>
      </c>
      <c r="C400" s="106">
        <v>0</v>
      </c>
      <c r="D400" s="109">
        <v>0</v>
      </c>
      <c r="E400" s="109">
        <v>0</v>
      </c>
      <c r="F400" s="110">
        <v>0</v>
      </c>
      <c r="G400" s="7"/>
    </row>
    <row r="401" spans="1:7" ht="15" thickBot="1" x14ac:dyDescent="0.4">
      <c r="A401" s="346"/>
      <c r="B401" s="48" t="s">
        <v>34</v>
      </c>
      <c r="C401" s="98">
        <v>38.840000000000003</v>
      </c>
      <c r="D401" s="99">
        <v>45.7</v>
      </c>
      <c r="E401" s="99">
        <v>45.7</v>
      </c>
      <c r="F401" s="100">
        <v>45.7</v>
      </c>
      <c r="G401" s="7"/>
    </row>
    <row r="402" spans="1:7" ht="15" thickBot="1" x14ac:dyDescent="0.4">
      <c r="A402" s="346"/>
      <c r="B402" s="48" t="s">
        <v>36</v>
      </c>
      <c r="C402" s="98">
        <v>550.15200000000004</v>
      </c>
      <c r="D402" s="99">
        <v>787</v>
      </c>
      <c r="E402" s="99">
        <v>356</v>
      </c>
      <c r="F402" s="100">
        <v>358.6</v>
      </c>
      <c r="G402" s="7"/>
    </row>
    <row r="403" spans="1:7" ht="15" thickBot="1" x14ac:dyDescent="0.4">
      <c r="A403" s="346"/>
      <c r="B403" s="48" t="s">
        <v>38</v>
      </c>
      <c r="C403" s="98">
        <v>27</v>
      </c>
      <c r="D403" s="99">
        <v>67</v>
      </c>
      <c r="E403" s="99">
        <v>124</v>
      </c>
      <c r="F403" s="100">
        <v>278</v>
      </c>
      <c r="G403" s="7"/>
    </row>
    <row r="404" spans="1:7" ht="15" thickBot="1" x14ac:dyDescent="0.4">
      <c r="A404" s="346"/>
      <c r="B404" s="48" t="s">
        <v>40</v>
      </c>
      <c r="C404" s="98">
        <v>0.3</v>
      </c>
      <c r="D404" s="99">
        <v>1</v>
      </c>
      <c r="E404" s="99">
        <v>26</v>
      </c>
      <c r="F404" s="100">
        <v>55</v>
      </c>
      <c r="G404" s="7"/>
    </row>
    <row r="405" spans="1:7" ht="15" thickBot="1" x14ac:dyDescent="0.4">
      <c r="A405" s="346"/>
      <c r="B405" s="48" t="s">
        <v>41</v>
      </c>
      <c r="C405" s="106">
        <v>0</v>
      </c>
      <c r="D405" s="109">
        <v>0</v>
      </c>
      <c r="E405" s="109">
        <v>0</v>
      </c>
      <c r="F405" s="110">
        <v>0</v>
      </c>
      <c r="G405" s="7"/>
    </row>
    <row r="406" spans="1:7" ht="15" thickBot="1" x14ac:dyDescent="0.4">
      <c r="A406" s="346"/>
      <c r="B406" s="48" t="s">
        <v>43</v>
      </c>
      <c r="C406" s="98">
        <v>419</v>
      </c>
      <c r="D406" s="99">
        <v>1185</v>
      </c>
      <c r="E406" s="99">
        <v>1205</v>
      </c>
      <c r="F406" s="100">
        <v>1245</v>
      </c>
      <c r="G406" s="7"/>
    </row>
    <row r="407" spans="1:7" ht="15" thickBot="1" x14ac:dyDescent="0.4">
      <c r="A407" s="346"/>
      <c r="B407" s="48" t="s">
        <v>45</v>
      </c>
      <c r="C407" s="106">
        <v>0</v>
      </c>
      <c r="D407" s="109">
        <v>0</v>
      </c>
      <c r="E407" s="99">
        <v>51.5</v>
      </c>
      <c r="F407" s="100">
        <v>51.5</v>
      </c>
      <c r="G407" s="7"/>
    </row>
    <row r="408" spans="1:7" ht="15" thickBot="1" x14ac:dyDescent="0.4">
      <c r="A408" s="346"/>
      <c r="B408" s="48" t="s">
        <v>47</v>
      </c>
      <c r="C408" s="106">
        <v>0</v>
      </c>
      <c r="D408" s="99">
        <v>160</v>
      </c>
      <c r="E408" s="99">
        <v>260.5</v>
      </c>
      <c r="F408" s="100">
        <v>260.5</v>
      </c>
      <c r="G408" s="7"/>
    </row>
    <row r="409" spans="1:7" ht="15" thickBot="1" x14ac:dyDescent="0.4">
      <c r="A409" s="346"/>
      <c r="B409" s="48" t="s">
        <v>49</v>
      </c>
      <c r="C409" s="98">
        <v>28.5</v>
      </c>
      <c r="D409" s="99">
        <v>39</v>
      </c>
      <c r="E409" s="99">
        <v>51</v>
      </c>
      <c r="F409" s="100">
        <v>70</v>
      </c>
      <c r="G409" s="7"/>
    </row>
    <row r="410" spans="1:7" ht="15" thickBot="1" x14ac:dyDescent="0.4">
      <c r="A410" s="346"/>
      <c r="B410" s="48" t="s">
        <v>50</v>
      </c>
      <c r="C410" s="98">
        <v>45</v>
      </c>
      <c r="D410" s="99">
        <v>336.75</v>
      </c>
      <c r="E410" s="99">
        <v>553.5</v>
      </c>
      <c r="F410" s="100">
        <v>992</v>
      </c>
      <c r="G410" s="27"/>
    </row>
    <row r="411" spans="1:7" ht="15" thickBot="1" x14ac:dyDescent="0.4">
      <c r="A411" s="347"/>
      <c r="B411" s="42" t="s">
        <v>51</v>
      </c>
      <c r="C411" s="106">
        <v>0</v>
      </c>
      <c r="D411" s="107">
        <v>0</v>
      </c>
      <c r="E411" s="107">
        <v>0</v>
      </c>
      <c r="F411" s="108">
        <v>0</v>
      </c>
      <c r="G411" s="8"/>
    </row>
    <row r="412" spans="1:7" x14ac:dyDescent="0.35">
      <c r="A412" s="348" t="s">
        <v>130</v>
      </c>
      <c r="B412" s="49" t="s">
        <v>29</v>
      </c>
      <c r="C412" s="75">
        <v>9316.0194755821321</v>
      </c>
      <c r="D412" s="96">
        <v>17306.128686836906</v>
      </c>
      <c r="E412" s="96">
        <v>24705.576381850311</v>
      </c>
      <c r="F412" s="97">
        <v>29602.750543615715</v>
      </c>
      <c r="G412" s="20"/>
    </row>
    <row r="413" spans="1:7" x14ac:dyDescent="0.35">
      <c r="A413" s="349"/>
      <c r="B413" s="50" t="s">
        <v>30</v>
      </c>
      <c r="C413" s="77">
        <v>1528.3688741236913</v>
      </c>
      <c r="D413" s="99">
        <v>4623.8034474915676</v>
      </c>
      <c r="E413" s="99">
        <v>10074.408923708006</v>
      </c>
      <c r="F413" s="100">
        <v>15924.018249200773</v>
      </c>
      <c r="G413" s="21"/>
    </row>
    <row r="414" spans="1:7" x14ac:dyDescent="0.35">
      <c r="A414" s="349"/>
      <c r="B414" s="50" t="s">
        <v>31</v>
      </c>
      <c r="C414" s="77">
        <v>10157.583048031403</v>
      </c>
      <c r="D414" s="99">
        <v>17434.57520376327</v>
      </c>
      <c r="E414" s="99">
        <v>20487.997792371949</v>
      </c>
      <c r="F414" s="100">
        <v>24422.837881442509</v>
      </c>
      <c r="G414" s="21"/>
    </row>
    <row r="415" spans="1:7" x14ac:dyDescent="0.35">
      <c r="A415" s="349"/>
      <c r="B415" s="50" t="s">
        <v>32</v>
      </c>
      <c r="C415" s="125">
        <v>0</v>
      </c>
      <c r="D415" s="109">
        <v>0</v>
      </c>
      <c r="E415" s="109">
        <v>0</v>
      </c>
      <c r="F415" s="110">
        <v>0</v>
      </c>
      <c r="G415" s="21"/>
    </row>
    <row r="416" spans="1:7" x14ac:dyDescent="0.35">
      <c r="A416" s="349"/>
      <c r="B416" s="50" t="s">
        <v>34</v>
      </c>
      <c r="C416" s="77">
        <v>1243.5515</v>
      </c>
      <c r="D416" s="99">
        <v>1351.2063571428553</v>
      </c>
      <c r="E416" s="99">
        <v>1140.7154999999998</v>
      </c>
      <c r="F416" s="100">
        <v>824.31749999999897</v>
      </c>
      <c r="G416" s="21"/>
    </row>
    <row r="417" spans="1:7" x14ac:dyDescent="0.35">
      <c r="A417" s="349"/>
      <c r="B417" s="50" t="s">
        <v>36</v>
      </c>
      <c r="C417" s="77">
        <v>6202.1156830000009</v>
      </c>
      <c r="D417" s="99">
        <v>6199.395968714286</v>
      </c>
      <c r="E417" s="99">
        <v>5939.1505401428567</v>
      </c>
      <c r="F417" s="100">
        <v>5633.5520730000007</v>
      </c>
      <c r="G417" s="21"/>
    </row>
    <row r="418" spans="1:7" x14ac:dyDescent="0.35">
      <c r="A418" s="349"/>
      <c r="B418" s="50" t="s">
        <v>38</v>
      </c>
      <c r="C418" s="77">
        <v>697.09835999999996</v>
      </c>
      <c r="D418" s="99">
        <v>2534.977045494853</v>
      </c>
      <c r="E418" s="99">
        <v>4329.4016533767726</v>
      </c>
      <c r="F418" s="100">
        <v>7580.4288364249269</v>
      </c>
      <c r="G418" s="21"/>
    </row>
    <row r="419" spans="1:7" x14ac:dyDescent="0.35">
      <c r="A419" s="349"/>
      <c r="B419" s="50" t="s">
        <v>40</v>
      </c>
      <c r="C419" s="77">
        <v>66.569479999999842</v>
      </c>
      <c r="D419" s="99">
        <v>235.2048399526409</v>
      </c>
      <c r="E419" s="99">
        <v>914.74641656756864</v>
      </c>
      <c r="F419" s="100">
        <v>1678.4154796319772</v>
      </c>
      <c r="G419" s="21"/>
    </row>
    <row r="420" spans="1:7" x14ac:dyDescent="0.35">
      <c r="A420" s="349"/>
      <c r="B420" s="50" t="s">
        <v>41</v>
      </c>
      <c r="C420" s="77">
        <v>1783.1432</v>
      </c>
      <c r="D420" s="99">
        <v>14963.122177112353</v>
      </c>
      <c r="E420" s="99">
        <v>42668.885941651723</v>
      </c>
      <c r="F420" s="100">
        <v>79412.734608571773</v>
      </c>
      <c r="G420" s="21"/>
    </row>
    <row r="421" spans="1:7" x14ac:dyDescent="0.35">
      <c r="A421" s="349"/>
      <c r="B421" s="50" t="s">
        <v>43</v>
      </c>
      <c r="C421" s="77">
        <v>11030.562024868008</v>
      </c>
      <c r="D421" s="99">
        <v>11750.562024868008</v>
      </c>
      <c r="E421" s="99">
        <v>14150.562024868008</v>
      </c>
      <c r="F421" s="100">
        <v>15365.562024868008</v>
      </c>
      <c r="G421" s="21"/>
    </row>
    <row r="422" spans="1:7" x14ac:dyDescent="0.35">
      <c r="A422" s="349"/>
      <c r="B422" s="50" t="s">
        <v>45</v>
      </c>
      <c r="C422" s="77">
        <v>217.36099999999999</v>
      </c>
      <c r="D422" s="99">
        <v>1911.9418000000001</v>
      </c>
      <c r="E422" s="99">
        <v>5369.6992399999999</v>
      </c>
      <c r="F422" s="100">
        <v>10568.258632000001</v>
      </c>
      <c r="G422" s="21"/>
    </row>
    <row r="423" spans="1:7" x14ac:dyDescent="0.35">
      <c r="A423" s="349"/>
      <c r="B423" s="50" t="s">
        <v>47</v>
      </c>
      <c r="C423" s="77">
        <v>17</v>
      </c>
      <c r="D423" s="99">
        <v>732</v>
      </c>
      <c r="E423" s="99">
        <v>1655.5</v>
      </c>
      <c r="F423" s="100">
        <v>5363</v>
      </c>
      <c r="G423" s="21"/>
    </row>
    <row r="424" spans="1:7" x14ac:dyDescent="0.35">
      <c r="A424" s="349"/>
      <c r="B424" s="50" t="s">
        <v>49</v>
      </c>
      <c r="C424" s="77">
        <v>1717.111989</v>
      </c>
      <c r="D424" s="99">
        <v>4955.7281104361236</v>
      </c>
      <c r="E424" s="99">
        <v>7312.12751705546</v>
      </c>
      <c r="F424" s="100">
        <v>10063.150169105364</v>
      </c>
      <c r="G424" s="21"/>
    </row>
    <row r="425" spans="1:7" x14ac:dyDescent="0.35">
      <c r="A425" s="349"/>
      <c r="B425" s="50" t="s">
        <v>50</v>
      </c>
      <c r="C425" s="77">
        <v>414.46499999999997</v>
      </c>
      <c r="D425" s="99">
        <v>2081.14</v>
      </c>
      <c r="E425" s="99">
        <v>4257.5</v>
      </c>
      <c r="F425" s="100">
        <v>8482.92</v>
      </c>
      <c r="G425" s="21"/>
    </row>
    <row r="426" spans="1:7" ht="15" thickBot="1" x14ac:dyDescent="0.4">
      <c r="A426" s="350"/>
      <c r="B426" s="36" t="s">
        <v>51</v>
      </c>
      <c r="C426" s="80">
        <v>162</v>
      </c>
      <c r="D426" s="129">
        <v>162</v>
      </c>
      <c r="E426" s="129">
        <v>162</v>
      </c>
      <c r="F426" s="211">
        <v>162</v>
      </c>
      <c r="G426" s="22"/>
    </row>
    <row r="427" spans="1:7" x14ac:dyDescent="0.35">
      <c r="A427" s="348" t="s">
        <v>131</v>
      </c>
      <c r="B427" s="49" t="s">
        <v>29</v>
      </c>
      <c r="C427" s="75">
        <v>66.400000000000006</v>
      </c>
      <c r="D427" s="96">
        <v>162.81999999999996</v>
      </c>
      <c r="E427" s="96">
        <v>259.2399999999999</v>
      </c>
      <c r="F427" s="97">
        <v>471.36399999999981</v>
      </c>
      <c r="G427" s="20"/>
    </row>
    <row r="428" spans="1:7" x14ac:dyDescent="0.35">
      <c r="A428" s="349"/>
      <c r="B428" s="50" t="s">
        <v>30</v>
      </c>
      <c r="C428" s="125">
        <v>0</v>
      </c>
      <c r="D428" s="99">
        <v>3.2</v>
      </c>
      <c r="E428" s="99">
        <v>9</v>
      </c>
      <c r="F428" s="100">
        <v>9</v>
      </c>
      <c r="G428" s="21"/>
    </row>
    <row r="429" spans="1:7" x14ac:dyDescent="0.35">
      <c r="A429" s="349"/>
      <c r="B429" s="50" t="s">
        <v>31</v>
      </c>
      <c r="C429" s="77">
        <v>0.6</v>
      </c>
      <c r="D429" s="99">
        <v>0.6</v>
      </c>
      <c r="E429" s="99">
        <v>0.6</v>
      </c>
      <c r="F429" s="100">
        <v>0.6</v>
      </c>
      <c r="G429" s="21"/>
    </row>
    <row r="430" spans="1:7" x14ac:dyDescent="0.35">
      <c r="A430" s="349"/>
      <c r="B430" s="50" t="s">
        <v>32</v>
      </c>
      <c r="C430" s="125">
        <v>0</v>
      </c>
      <c r="D430" s="109">
        <v>0</v>
      </c>
      <c r="E430" s="109">
        <v>0</v>
      </c>
      <c r="F430" s="110">
        <v>0</v>
      </c>
      <c r="G430" s="21"/>
    </row>
    <row r="431" spans="1:7" x14ac:dyDescent="0.35">
      <c r="A431" s="349"/>
      <c r="B431" s="50" t="s">
        <v>34</v>
      </c>
      <c r="C431" s="77">
        <v>1.7250000000000001</v>
      </c>
      <c r="D431" s="99">
        <v>1.6393984962406016</v>
      </c>
      <c r="E431" s="99">
        <v>1.2456315789473686</v>
      </c>
      <c r="F431" s="100">
        <v>0.65368421052631587</v>
      </c>
      <c r="G431" s="21"/>
    </row>
    <row r="432" spans="1:7" x14ac:dyDescent="0.35">
      <c r="A432" s="349"/>
      <c r="B432" s="50" t="s">
        <v>36</v>
      </c>
      <c r="C432" s="77">
        <v>176.8</v>
      </c>
      <c r="D432" s="99">
        <v>176.8</v>
      </c>
      <c r="E432" s="99">
        <v>147.80000000000001</v>
      </c>
      <c r="F432" s="100">
        <v>147.80000000000001</v>
      </c>
      <c r="G432" s="21"/>
    </row>
    <row r="433" spans="1:7" x14ac:dyDescent="0.35">
      <c r="A433" s="349"/>
      <c r="B433" s="50" t="s">
        <v>38</v>
      </c>
      <c r="C433" s="77">
        <v>7.18</v>
      </c>
      <c r="D433" s="99">
        <v>25.949402943854231</v>
      </c>
      <c r="E433" s="99">
        <v>70.558525929654138</v>
      </c>
      <c r="F433" s="100">
        <v>159.77677190125394</v>
      </c>
      <c r="G433" s="21"/>
    </row>
    <row r="434" spans="1:7" x14ac:dyDescent="0.35">
      <c r="A434" s="349"/>
      <c r="B434" s="50" t="s">
        <v>40</v>
      </c>
      <c r="C434" s="125">
        <v>0</v>
      </c>
      <c r="D434" s="99">
        <v>18.734597523634449</v>
      </c>
      <c r="E434" s="99">
        <v>63.260998684142336</v>
      </c>
      <c r="F434" s="100">
        <v>152.31380100515813</v>
      </c>
      <c r="G434" s="21"/>
    </row>
    <row r="435" spans="1:7" x14ac:dyDescent="0.35">
      <c r="A435" s="349"/>
      <c r="B435" s="50" t="s">
        <v>41</v>
      </c>
      <c r="C435" s="77">
        <v>30.466999999999999</v>
      </c>
      <c r="D435" s="99">
        <v>143.30351000000002</v>
      </c>
      <c r="E435" s="99">
        <v>411.48134000000005</v>
      </c>
      <c r="F435" s="100">
        <v>947.83699999999999</v>
      </c>
      <c r="G435" s="21"/>
    </row>
    <row r="436" spans="1:7" x14ac:dyDescent="0.35">
      <c r="A436" s="349"/>
      <c r="B436" s="50" t="s">
        <v>43</v>
      </c>
      <c r="C436" s="77">
        <v>309</v>
      </c>
      <c r="D436" s="99">
        <v>309</v>
      </c>
      <c r="E436" s="99">
        <v>234</v>
      </c>
      <c r="F436" s="100">
        <v>234</v>
      </c>
      <c r="G436" s="21"/>
    </row>
    <row r="437" spans="1:7" x14ac:dyDescent="0.35">
      <c r="A437" s="349"/>
      <c r="B437" s="50" t="s">
        <v>45</v>
      </c>
      <c r="C437" s="125">
        <v>0</v>
      </c>
      <c r="D437" s="109">
        <v>0</v>
      </c>
      <c r="E437" s="109">
        <v>0</v>
      </c>
      <c r="F437" s="110">
        <v>0</v>
      </c>
      <c r="G437" s="21"/>
    </row>
    <row r="438" spans="1:7" x14ac:dyDescent="0.35">
      <c r="A438" s="349"/>
      <c r="B438" s="50" t="s">
        <v>47</v>
      </c>
      <c r="C438" s="77">
        <v>1</v>
      </c>
      <c r="D438" s="99">
        <v>2</v>
      </c>
      <c r="E438" s="99">
        <v>2</v>
      </c>
      <c r="F438" s="100">
        <v>2</v>
      </c>
      <c r="G438" s="21"/>
    </row>
    <row r="439" spans="1:7" x14ac:dyDescent="0.35">
      <c r="A439" s="349"/>
      <c r="B439" s="50" t="s">
        <v>49</v>
      </c>
      <c r="C439" s="77">
        <v>16.41</v>
      </c>
      <c r="D439" s="99">
        <v>24.75872798550877</v>
      </c>
      <c r="E439" s="99">
        <v>66.804714858113883</v>
      </c>
      <c r="F439" s="100">
        <v>156.53816660381469</v>
      </c>
      <c r="G439" s="21"/>
    </row>
    <row r="440" spans="1:7" x14ac:dyDescent="0.35">
      <c r="A440" s="349"/>
      <c r="B440" s="50" t="s">
        <v>50</v>
      </c>
      <c r="C440" s="125">
        <v>0</v>
      </c>
      <c r="D440" s="99">
        <v>10</v>
      </c>
      <c r="E440" s="99">
        <v>40</v>
      </c>
      <c r="F440" s="100">
        <v>70</v>
      </c>
      <c r="G440" s="21"/>
    </row>
    <row r="441" spans="1:7" ht="15" thickBot="1" x14ac:dyDescent="0.4">
      <c r="A441" s="350"/>
      <c r="B441" s="36" t="s">
        <v>51</v>
      </c>
      <c r="C441" s="126">
        <v>0</v>
      </c>
      <c r="D441" s="112">
        <v>0</v>
      </c>
      <c r="E441" s="112">
        <v>0</v>
      </c>
      <c r="F441" s="113">
        <v>0</v>
      </c>
      <c r="G441" s="22"/>
    </row>
  </sheetData>
  <mergeCells count="35">
    <mergeCell ref="A397:A411"/>
    <mergeCell ref="A427:A441"/>
    <mergeCell ref="A97:A111"/>
    <mergeCell ref="A412:A426"/>
    <mergeCell ref="A127:A141"/>
    <mergeCell ref="A292:A306"/>
    <mergeCell ref="A307:A321"/>
    <mergeCell ref="A322:A336"/>
    <mergeCell ref="A337:A351"/>
    <mergeCell ref="A382:A396"/>
    <mergeCell ref="A247:A261"/>
    <mergeCell ref="A262:A276"/>
    <mergeCell ref="A277:A291"/>
    <mergeCell ref="A352:A366"/>
    <mergeCell ref="A367:A381"/>
    <mergeCell ref="A202:A216"/>
    <mergeCell ref="A217:A231"/>
    <mergeCell ref="A172:A186"/>
    <mergeCell ref="A187:A201"/>
    <mergeCell ref="A232:A246"/>
    <mergeCell ref="A112:A126"/>
    <mergeCell ref="A142:A156"/>
    <mergeCell ref="A67:A81"/>
    <mergeCell ref="A82:A96"/>
    <mergeCell ref="A157:A171"/>
    <mergeCell ref="A52:A66"/>
    <mergeCell ref="A1:G1"/>
    <mergeCell ref="A3:G3"/>
    <mergeCell ref="A7:A21"/>
    <mergeCell ref="A22:A36"/>
    <mergeCell ref="A37:A51"/>
    <mergeCell ref="A5:A6"/>
    <mergeCell ref="B5:B6"/>
    <mergeCell ref="D5:F5"/>
    <mergeCell ref="G5:G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48F9A-0D34-4736-A7E8-C792AAA81F87}">
  <sheetPr>
    <tabColor theme="3" tint="0.249977111117893"/>
  </sheetPr>
  <dimension ref="A1:G186"/>
  <sheetViews>
    <sheetView showGridLines="0" topLeftCell="B1" zoomScale="70" zoomScaleNormal="70" workbookViewId="0">
      <pane ySplit="6" topLeftCell="A152" activePane="bottomLeft" state="frozen"/>
      <selection activeCell="A23" sqref="A23:A37"/>
      <selection pane="bottomLeft" activeCell="D33" sqref="D33"/>
    </sheetView>
  </sheetViews>
  <sheetFormatPr baseColWidth="10" defaultColWidth="11.453125" defaultRowHeight="14.5" x14ac:dyDescent="0.35"/>
  <cols>
    <col min="1" max="1" width="20.1796875" customWidth="1"/>
    <col min="2" max="2" width="71.54296875" customWidth="1"/>
    <col min="3" max="3" width="11.453125" customWidth="1"/>
    <col min="4" max="6" width="12" bestFit="1" customWidth="1"/>
    <col min="7" max="7" width="79.453125" customWidth="1"/>
    <col min="8" max="8" width="62.81640625" customWidth="1"/>
  </cols>
  <sheetData>
    <row r="1" spans="1:7" ht="32.15" customHeight="1" thickBot="1" x14ac:dyDescent="0.4">
      <c r="A1" s="327" t="s">
        <v>132</v>
      </c>
      <c r="B1" s="328"/>
      <c r="C1" s="328"/>
      <c r="D1" s="328"/>
      <c r="E1" s="328"/>
      <c r="F1" s="328"/>
      <c r="G1" s="329"/>
    </row>
    <row r="2" spans="1:7" ht="21" customHeight="1" thickBot="1" x14ac:dyDescent="0.4">
      <c r="A2" s="4"/>
      <c r="B2" s="4"/>
      <c r="C2" s="4"/>
      <c r="D2" s="4"/>
      <c r="E2" s="4"/>
      <c r="F2" s="4"/>
    </row>
    <row r="3" spans="1:7" ht="107.25" customHeight="1" thickBot="1" x14ac:dyDescent="0.4">
      <c r="A3" s="310" t="s">
        <v>275</v>
      </c>
      <c r="B3" s="311"/>
      <c r="C3" s="311"/>
      <c r="D3" s="311"/>
      <c r="E3" s="311"/>
      <c r="F3" s="311"/>
      <c r="G3" s="312"/>
    </row>
    <row r="4" spans="1:7" ht="21" customHeight="1" thickBot="1" x14ac:dyDescent="0.4">
      <c r="A4" s="2"/>
      <c r="B4" s="5"/>
      <c r="C4" s="5"/>
      <c r="D4" s="5"/>
      <c r="E4" s="5"/>
      <c r="F4" s="5"/>
    </row>
    <row r="5" spans="1:7" ht="23.5" customHeight="1" thickBot="1" x14ac:dyDescent="0.4">
      <c r="A5" s="323" t="s">
        <v>65</v>
      </c>
      <c r="B5" s="341" t="s">
        <v>21</v>
      </c>
      <c r="C5" s="11" t="s">
        <v>24</v>
      </c>
      <c r="D5" s="334" t="s">
        <v>67</v>
      </c>
      <c r="E5" s="334"/>
      <c r="F5" s="335"/>
      <c r="G5" s="343" t="s">
        <v>26</v>
      </c>
    </row>
    <row r="6" spans="1:7" ht="23.5" customHeight="1" thickBot="1" x14ac:dyDescent="0.4">
      <c r="A6" s="340"/>
      <c r="B6" s="351"/>
      <c r="C6" s="33">
        <v>2024</v>
      </c>
      <c r="D6" s="34">
        <v>2030</v>
      </c>
      <c r="E6" s="34">
        <v>2035</v>
      </c>
      <c r="F6" s="35">
        <v>2045</v>
      </c>
      <c r="G6" s="352"/>
    </row>
    <row r="7" spans="1:7" ht="15" thickBot="1" x14ac:dyDescent="0.4">
      <c r="A7" s="345" t="s">
        <v>133</v>
      </c>
      <c r="B7" s="52" t="s">
        <v>29</v>
      </c>
      <c r="C7" s="95">
        <v>256</v>
      </c>
      <c r="D7" s="96">
        <v>406</v>
      </c>
      <c r="E7" s="96">
        <v>613</v>
      </c>
      <c r="F7" s="97">
        <v>973</v>
      </c>
      <c r="G7" s="6"/>
    </row>
    <row r="8" spans="1:7" ht="15" thickBot="1" x14ac:dyDescent="0.4">
      <c r="A8" s="346"/>
      <c r="B8" s="48" t="s">
        <v>30</v>
      </c>
      <c r="C8" s="106">
        <v>6</v>
      </c>
      <c r="D8" s="99">
        <v>161</v>
      </c>
      <c r="E8" s="99">
        <v>291</v>
      </c>
      <c r="F8" s="100">
        <v>401</v>
      </c>
      <c r="G8" s="7"/>
    </row>
    <row r="9" spans="1:7" ht="15" thickBot="1" x14ac:dyDescent="0.4">
      <c r="A9" s="346"/>
      <c r="B9" s="48" t="s">
        <v>31</v>
      </c>
      <c r="C9" s="106">
        <v>28</v>
      </c>
      <c r="D9" s="99">
        <v>82</v>
      </c>
      <c r="E9" s="99">
        <v>150</v>
      </c>
      <c r="F9" s="100">
        <v>287</v>
      </c>
      <c r="G9" s="7"/>
    </row>
    <row r="10" spans="1:7" ht="15" thickBot="1" x14ac:dyDescent="0.4">
      <c r="A10" s="346"/>
      <c r="B10" s="48" t="s">
        <v>32</v>
      </c>
      <c r="C10" s="106">
        <v>0</v>
      </c>
      <c r="D10" s="109">
        <v>0</v>
      </c>
      <c r="E10" s="109">
        <v>0</v>
      </c>
      <c r="F10" s="110">
        <v>0</v>
      </c>
      <c r="G10" s="7"/>
    </row>
    <row r="11" spans="1:7" ht="15" thickBot="1" x14ac:dyDescent="0.4">
      <c r="A11" s="346"/>
      <c r="B11" s="48" t="s">
        <v>34</v>
      </c>
      <c r="C11" s="98">
        <v>18</v>
      </c>
      <c r="D11" s="99">
        <v>9</v>
      </c>
      <c r="E11" s="99">
        <v>7</v>
      </c>
      <c r="F11" s="100">
        <v>5</v>
      </c>
      <c r="G11" s="7"/>
    </row>
    <row r="12" spans="1:7" ht="15" thickBot="1" x14ac:dyDescent="0.4">
      <c r="A12" s="346"/>
      <c r="B12" s="48" t="s">
        <v>36</v>
      </c>
      <c r="C12" s="98">
        <v>150</v>
      </c>
      <c r="D12" s="99">
        <v>44</v>
      </c>
      <c r="E12" s="99">
        <v>17</v>
      </c>
      <c r="F12" s="110">
        <v>0</v>
      </c>
      <c r="G12" s="7"/>
    </row>
    <row r="13" spans="1:7" ht="15" thickBot="1" x14ac:dyDescent="0.4">
      <c r="A13" s="346"/>
      <c r="B13" s="48" t="s">
        <v>38</v>
      </c>
      <c r="C13" s="98">
        <v>11</v>
      </c>
      <c r="D13" s="99">
        <v>113</v>
      </c>
      <c r="E13" s="99">
        <v>199</v>
      </c>
      <c r="F13" s="100">
        <v>343</v>
      </c>
      <c r="G13" s="7"/>
    </row>
    <row r="14" spans="1:7" ht="15" thickBot="1" x14ac:dyDescent="0.4">
      <c r="A14" s="346"/>
      <c r="B14" s="48" t="s">
        <v>40</v>
      </c>
      <c r="C14" s="106">
        <v>0</v>
      </c>
      <c r="D14" s="99">
        <v>40</v>
      </c>
      <c r="E14" s="99">
        <v>73</v>
      </c>
      <c r="F14" s="100">
        <v>138</v>
      </c>
      <c r="G14" s="7"/>
    </row>
    <row r="15" spans="1:7" ht="15" thickBot="1" x14ac:dyDescent="0.4">
      <c r="A15" s="346"/>
      <c r="B15" s="48" t="s">
        <v>41</v>
      </c>
      <c r="C15" s="98">
        <v>47</v>
      </c>
      <c r="D15" s="99">
        <v>714</v>
      </c>
      <c r="E15" s="99">
        <v>1274</v>
      </c>
      <c r="F15" s="100">
        <v>1907</v>
      </c>
      <c r="G15" s="7"/>
    </row>
    <row r="16" spans="1:7" ht="15" thickBot="1" x14ac:dyDescent="0.4">
      <c r="A16" s="346"/>
      <c r="B16" s="48" t="s">
        <v>43</v>
      </c>
      <c r="C16" s="98">
        <v>264</v>
      </c>
      <c r="D16" s="99">
        <v>372</v>
      </c>
      <c r="E16" s="99">
        <v>472</v>
      </c>
      <c r="F16" s="100">
        <v>659</v>
      </c>
      <c r="G16" s="7"/>
    </row>
    <row r="17" spans="1:7" ht="15" thickBot="1" x14ac:dyDescent="0.4">
      <c r="A17" s="346"/>
      <c r="B17" s="48" t="s">
        <v>45</v>
      </c>
      <c r="C17" s="106">
        <v>0</v>
      </c>
      <c r="D17" s="109">
        <v>0</v>
      </c>
      <c r="E17" s="109">
        <v>0</v>
      </c>
      <c r="F17" s="110">
        <v>0</v>
      </c>
      <c r="G17" s="7"/>
    </row>
    <row r="18" spans="1:7" ht="15" thickBot="1" x14ac:dyDescent="0.4">
      <c r="A18" s="346"/>
      <c r="B18" s="48" t="s">
        <v>47</v>
      </c>
      <c r="C18" s="106">
        <v>2</v>
      </c>
      <c r="D18" s="99">
        <v>2</v>
      </c>
      <c r="E18" s="99">
        <v>2</v>
      </c>
      <c r="F18" s="100">
        <v>2</v>
      </c>
      <c r="G18" s="7"/>
    </row>
    <row r="19" spans="1:7" ht="15" thickBot="1" x14ac:dyDescent="0.4">
      <c r="A19" s="346"/>
      <c r="B19" s="48" t="s">
        <v>49</v>
      </c>
      <c r="C19" s="98">
        <v>51</v>
      </c>
      <c r="D19" s="99">
        <v>164</v>
      </c>
      <c r="E19" s="99">
        <v>229</v>
      </c>
      <c r="F19" s="100">
        <v>370</v>
      </c>
      <c r="G19" s="7"/>
    </row>
    <row r="20" spans="1:7" ht="15" thickBot="1" x14ac:dyDescent="0.4">
      <c r="A20" s="346"/>
      <c r="B20" s="48" t="s">
        <v>50</v>
      </c>
      <c r="C20" s="106">
        <v>0</v>
      </c>
      <c r="D20" s="99">
        <v>37</v>
      </c>
      <c r="E20" s="99">
        <v>68</v>
      </c>
      <c r="F20" s="100">
        <v>130</v>
      </c>
      <c r="G20" s="27"/>
    </row>
    <row r="21" spans="1:7" ht="15" thickBot="1" x14ac:dyDescent="0.4">
      <c r="A21" s="347"/>
      <c r="B21" s="42" t="s">
        <v>51</v>
      </c>
      <c r="C21" s="106">
        <v>0</v>
      </c>
      <c r="D21" s="107">
        <v>0</v>
      </c>
      <c r="E21" s="107">
        <v>0</v>
      </c>
      <c r="F21" s="108">
        <v>0</v>
      </c>
      <c r="G21" s="8"/>
    </row>
    <row r="22" spans="1:7" x14ac:dyDescent="0.35">
      <c r="A22" s="348" t="s">
        <v>134</v>
      </c>
      <c r="B22" s="49" t="s">
        <v>29</v>
      </c>
      <c r="C22" s="75">
        <v>127</v>
      </c>
      <c r="D22" s="96">
        <v>308</v>
      </c>
      <c r="E22" s="96">
        <v>414</v>
      </c>
      <c r="F22" s="97">
        <v>530</v>
      </c>
      <c r="G22" s="20"/>
    </row>
    <row r="23" spans="1:7" x14ac:dyDescent="0.35">
      <c r="A23" s="349"/>
      <c r="B23" s="50" t="s">
        <v>30</v>
      </c>
      <c r="C23" s="125">
        <v>0</v>
      </c>
      <c r="D23" s="99">
        <v>51</v>
      </c>
      <c r="E23" s="99">
        <v>102</v>
      </c>
      <c r="F23" s="100">
        <v>153</v>
      </c>
      <c r="G23" s="21"/>
    </row>
    <row r="24" spans="1:7" x14ac:dyDescent="0.35">
      <c r="A24" s="349"/>
      <c r="B24" s="50" t="s">
        <v>31</v>
      </c>
      <c r="C24" s="125">
        <v>0</v>
      </c>
      <c r="D24" s="109">
        <v>28</v>
      </c>
      <c r="E24" s="109">
        <v>28</v>
      </c>
      <c r="F24" s="110">
        <v>28</v>
      </c>
      <c r="G24" s="21"/>
    </row>
    <row r="25" spans="1:7" x14ac:dyDescent="0.35">
      <c r="A25" s="349"/>
      <c r="B25" s="50" t="s">
        <v>32</v>
      </c>
      <c r="C25" s="125">
        <v>0</v>
      </c>
      <c r="D25" s="109">
        <v>0</v>
      </c>
      <c r="E25" s="109">
        <v>0</v>
      </c>
      <c r="F25" s="110">
        <v>0</v>
      </c>
      <c r="G25" s="21"/>
    </row>
    <row r="26" spans="1:7" x14ac:dyDescent="0.35">
      <c r="A26" s="349"/>
      <c r="B26" s="50" t="s">
        <v>34</v>
      </c>
      <c r="C26" s="77">
        <v>11</v>
      </c>
      <c r="D26" s="99">
        <v>12</v>
      </c>
      <c r="E26" s="99">
        <v>12</v>
      </c>
      <c r="F26" s="100">
        <v>10</v>
      </c>
      <c r="G26" s="21"/>
    </row>
    <row r="27" spans="1:7" x14ac:dyDescent="0.35">
      <c r="A27" s="349"/>
      <c r="B27" s="50" t="s">
        <v>36</v>
      </c>
      <c r="C27" s="77">
        <v>23</v>
      </c>
      <c r="D27" s="99">
        <v>21</v>
      </c>
      <c r="E27" s="99">
        <v>21</v>
      </c>
      <c r="F27" s="100">
        <v>9</v>
      </c>
      <c r="G27" s="21"/>
    </row>
    <row r="28" spans="1:7" x14ac:dyDescent="0.35">
      <c r="A28" s="349"/>
      <c r="B28" s="50" t="s">
        <v>38</v>
      </c>
      <c r="C28" s="77">
        <v>31</v>
      </c>
      <c r="D28" s="99">
        <v>197</v>
      </c>
      <c r="E28" s="99">
        <v>293</v>
      </c>
      <c r="F28" s="100">
        <v>415</v>
      </c>
      <c r="G28" s="21"/>
    </row>
    <row r="29" spans="1:7" x14ac:dyDescent="0.35">
      <c r="A29" s="349"/>
      <c r="B29" s="50" t="s">
        <v>40</v>
      </c>
      <c r="C29" s="125">
        <v>0</v>
      </c>
      <c r="D29" s="99">
        <v>38</v>
      </c>
      <c r="E29" s="99">
        <v>52</v>
      </c>
      <c r="F29" s="100">
        <v>114</v>
      </c>
      <c r="G29" s="21"/>
    </row>
    <row r="30" spans="1:7" x14ac:dyDescent="0.35">
      <c r="A30" s="349"/>
      <c r="B30" s="50" t="s">
        <v>41</v>
      </c>
      <c r="C30" s="77">
        <v>70</v>
      </c>
      <c r="D30" s="99">
        <v>227</v>
      </c>
      <c r="E30" s="99">
        <v>717</v>
      </c>
      <c r="F30" s="100">
        <v>1341</v>
      </c>
      <c r="G30" s="21"/>
    </row>
    <row r="31" spans="1:7" x14ac:dyDescent="0.35">
      <c r="A31" s="349"/>
      <c r="B31" s="50" t="s">
        <v>43</v>
      </c>
      <c r="C31" s="77">
        <v>145</v>
      </c>
      <c r="D31" s="99">
        <v>225</v>
      </c>
      <c r="E31" s="99">
        <v>238</v>
      </c>
      <c r="F31" s="100">
        <v>236</v>
      </c>
      <c r="G31" s="21"/>
    </row>
    <row r="32" spans="1:7" x14ac:dyDescent="0.35">
      <c r="A32" s="349"/>
      <c r="B32" s="50" t="s">
        <v>45</v>
      </c>
      <c r="C32" s="125">
        <v>0</v>
      </c>
      <c r="D32" s="109">
        <v>0</v>
      </c>
      <c r="E32" s="109">
        <v>0</v>
      </c>
      <c r="F32" s="110">
        <v>0</v>
      </c>
      <c r="G32" s="21"/>
    </row>
    <row r="33" spans="1:7" x14ac:dyDescent="0.35">
      <c r="A33" s="349"/>
      <c r="B33" s="50" t="s">
        <v>47</v>
      </c>
      <c r="C33" s="125">
        <v>0</v>
      </c>
      <c r="D33" s="109">
        <v>8</v>
      </c>
      <c r="E33" s="99">
        <v>15</v>
      </c>
      <c r="F33" s="100">
        <v>27</v>
      </c>
      <c r="G33" s="21"/>
    </row>
    <row r="34" spans="1:7" x14ac:dyDescent="0.35">
      <c r="A34" s="349"/>
      <c r="B34" s="50" t="s">
        <v>49</v>
      </c>
      <c r="C34" s="77">
        <v>28</v>
      </c>
      <c r="D34" s="99">
        <v>92</v>
      </c>
      <c r="E34" s="99">
        <v>140</v>
      </c>
      <c r="F34" s="100">
        <v>199</v>
      </c>
      <c r="G34" s="21"/>
    </row>
    <row r="35" spans="1:7" x14ac:dyDescent="0.35">
      <c r="A35" s="349"/>
      <c r="B35" s="50" t="s">
        <v>50</v>
      </c>
      <c r="C35" s="125">
        <v>0</v>
      </c>
      <c r="D35" s="99">
        <v>24</v>
      </c>
      <c r="E35" s="99">
        <v>31</v>
      </c>
      <c r="F35" s="100">
        <v>34</v>
      </c>
      <c r="G35" s="21"/>
    </row>
    <row r="36" spans="1:7" ht="15" thickBot="1" x14ac:dyDescent="0.4">
      <c r="A36" s="350"/>
      <c r="B36" s="36" t="s">
        <v>51</v>
      </c>
      <c r="C36" s="126">
        <v>0</v>
      </c>
      <c r="D36" s="112">
        <v>0</v>
      </c>
      <c r="E36" s="112">
        <v>0</v>
      </c>
      <c r="F36" s="113">
        <v>0</v>
      </c>
      <c r="G36" s="22"/>
    </row>
    <row r="37" spans="1:7" ht="15" thickBot="1" x14ac:dyDescent="0.4">
      <c r="A37" s="345" t="s">
        <v>135</v>
      </c>
      <c r="B37" s="51" t="s">
        <v>29</v>
      </c>
      <c r="C37" s="103">
        <v>169</v>
      </c>
      <c r="D37" s="104">
        <v>273.75</v>
      </c>
      <c r="E37" s="104">
        <v>378.5</v>
      </c>
      <c r="F37" s="105">
        <v>588</v>
      </c>
      <c r="G37" s="6"/>
    </row>
    <row r="38" spans="1:7" ht="15" thickBot="1" x14ac:dyDescent="0.4">
      <c r="A38" s="346"/>
      <c r="B38" s="48" t="s">
        <v>30</v>
      </c>
      <c r="C38" s="98">
        <v>7</v>
      </c>
      <c r="D38" s="99">
        <v>45</v>
      </c>
      <c r="E38" s="99">
        <v>83</v>
      </c>
      <c r="F38" s="100">
        <v>159</v>
      </c>
      <c r="G38" s="7"/>
    </row>
    <row r="39" spans="1:7" ht="15" thickBot="1" x14ac:dyDescent="0.4">
      <c r="A39" s="346"/>
      <c r="B39" s="48" t="s">
        <v>31</v>
      </c>
      <c r="C39" s="106">
        <v>0</v>
      </c>
      <c r="D39" s="109">
        <v>0</v>
      </c>
      <c r="E39" s="109">
        <v>0</v>
      </c>
      <c r="F39" s="110">
        <v>0</v>
      </c>
      <c r="G39" s="7"/>
    </row>
    <row r="40" spans="1:7" ht="15" thickBot="1" x14ac:dyDescent="0.4">
      <c r="A40" s="346"/>
      <c r="B40" s="48" t="s">
        <v>32</v>
      </c>
      <c r="C40" s="106">
        <v>0</v>
      </c>
      <c r="D40" s="109">
        <v>0</v>
      </c>
      <c r="E40" s="109">
        <v>0</v>
      </c>
      <c r="F40" s="110">
        <v>0</v>
      </c>
      <c r="G40" s="7"/>
    </row>
    <row r="41" spans="1:7" ht="15" thickBot="1" x14ac:dyDescent="0.4">
      <c r="A41" s="346"/>
      <c r="B41" s="48" t="s">
        <v>34</v>
      </c>
      <c r="C41" s="98">
        <v>6</v>
      </c>
      <c r="D41" s="99">
        <v>6</v>
      </c>
      <c r="E41" s="99">
        <v>6</v>
      </c>
      <c r="F41" s="100">
        <v>6</v>
      </c>
      <c r="G41" s="7"/>
    </row>
    <row r="42" spans="1:7" ht="15" thickBot="1" x14ac:dyDescent="0.4">
      <c r="A42" s="346"/>
      <c r="B42" s="48" t="s">
        <v>36</v>
      </c>
      <c r="C42" s="98">
        <v>199</v>
      </c>
      <c r="D42" s="99">
        <v>175</v>
      </c>
      <c r="E42" s="99">
        <v>150</v>
      </c>
      <c r="F42" s="100">
        <v>100</v>
      </c>
      <c r="G42" s="7"/>
    </row>
    <row r="43" spans="1:7" ht="15" thickBot="1" x14ac:dyDescent="0.4">
      <c r="A43" s="346"/>
      <c r="B43" s="48" t="s">
        <v>38</v>
      </c>
      <c r="C43" s="98">
        <v>38</v>
      </c>
      <c r="D43" s="99">
        <v>82</v>
      </c>
      <c r="E43" s="99">
        <v>154</v>
      </c>
      <c r="F43" s="100">
        <v>249</v>
      </c>
      <c r="G43" s="7"/>
    </row>
    <row r="44" spans="1:7" ht="15" thickBot="1" x14ac:dyDescent="0.4">
      <c r="A44" s="346"/>
      <c r="B44" s="48" t="s">
        <v>40</v>
      </c>
      <c r="C44" s="98">
        <v>10</v>
      </c>
      <c r="D44" s="99">
        <v>170</v>
      </c>
      <c r="E44" s="99">
        <v>180</v>
      </c>
      <c r="F44" s="100">
        <v>320</v>
      </c>
      <c r="G44" s="7"/>
    </row>
    <row r="45" spans="1:7" ht="15" thickBot="1" x14ac:dyDescent="0.4">
      <c r="A45" s="346"/>
      <c r="B45" s="48" t="s">
        <v>41</v>
      </c>
      <c r="C45" s="98">
        <v>58</v>
      </c>
      <c r="D45" s="99">
        <v>436</v>
      </c>
      <c r="E45" s="99">
        <v>717</v>
      </c>
      <c r="F45" s="100">
        <v>1068</v>
      </c>
      <c r="G45" s="7"/>
    </row>
    <row r="46" spans="1:7" ht="15" thickBot="1" x14ac:dyDescent="0.4">
      <c r="A46" s="346"/>
      <c r="B46" s="48" t="s">
        <v>43</v>
      </c>
      <c r="C46" s="98">
        <v>457</v>
      </c>
      <c r="D46" s="99">
        <v>457</v>
      </c>
      <c r="E46" s="99">
        <v>457</v>
      </c>
      <c r="F46" s="100">
        <v>457</v>
      </c>
      <c r="G46" s="7"/>
    </row>
    <row r="47" spans="1:7" ht="15" thickBot="1" x14ac:dyDescent="0.4">
      <c r="A47" s="346"/>
      <c r="B47" s="48" t="s">
        <v>45</v>
      </c>
      <c r="C47" s="106">
        <v>0</v>
      </c>
      <c r="D47" s="99">
        <v>65</v>
      </c>
      <c r="E47" s="99">
        <v>109</v>
      </c>
      <c r="F47" s="100">
        <v>214</v>
      </c>
      <c r="G47" s="7"/>
    </row>
    <row r="48" spans="1:7" ht="15" thickBot="1" x14ac:dyDescent="0.4">
      <c r="A48" s="346"/>
      <c r="B48" s="48" t="s">
        <v>47</v>
      </c>
      <c r="C48" s="106">
        <v>0</v>
      </c>
      <c r="D48" s="109">
        <v>0</v>
      </c>
      <c r="E48" s="99">
        <v>14</v>
      </c>
      <c r="F48" s="100">
        <v>14</v>
      </c>
      <c r="G48" s="7"/>
    </row>
    <row r="49" spans="1:7" ht="15" thickBot="1" x14ac:dyDescent="0.4">
      <c r="A49" s="346"/>
      <c r="B49" s="48" t="s">
        <v>49</v>
      </c>
      <c r="C49" s="98">
        <v>28</v>
      </c>
      <c r="D49" s="99">
        <v>67.75</v>
      </c>
      <c r="E49" s="99">
        <v>107.5</v>
      </c>
      <c r="F49" s="100">
        <v>187</v>
      </c>
      <c r="G49" s="7"/>
    </row>
    <row r="50" spans="1:7" ht="15" thickBot="1" x14ac:dyDescent="0.4">
      <c r="A50" s="346"/>
      <c r="B50" s="48" t="s">
        <v>50</v>
      </c>
      <c r="C50" s="106">
        <v>0</v>
      </c>
      <c r="D50" s="99">
        <v>50</v>
      </c>
      <c r="E50" s="99">
        <v>150</v>
      </c>
      <c r="F50" s="100">
        <v>200</v>
      </c>
      <c r="G50" s="27"/>
    </row>
    <row r="51" spans="1:7" ht="15" thickBot="1" x14ac:dyDescent="0.4">
      <c r="A51" s="347"/>
      <c r="B51" s="42" t="s">
        <v>51</v>
      </c>
      <c r="C51" s="106">
        <v>0</v>
      </c>
      <c r="D51" s="107">
        <v>0</v>
      </c>
      <c r="E51" s="107">
        <v>0</v>
      </c>
      <c r="F51" s="108">
        <v>0</v>
      </c>
      <c r="G51" s="8"/>
    </row>
    <row r="52" spans="1:7" x14ac:dyDescent="0.35">
      <c r="A52" s="348" t="s">
        <v>136</v>
      </c>
      <c r="B52" s="49" t="s">
        <v>29</v>
      </c>
      <c r="C52" s="75">
        <v>504</v>
      </c>
      <c r="D52" s="96">
        <v>844</v>
      </c>
      <c r="E52" s="96">
        <v>1185</v>
      </c>
      <c r="F52" s="97">
        <v>1462</v>
      </c>
      <c r="G52" s="20"/>
    </row>
    <row r="53" spans="1:7" x14ac:dyDescent="0.35">
      <c r="A53" s="349"/>
      <c r="B53" s="50" t="s">
        <v>30</v>
      </c>
      <c r="C53" s="77">
        <v>68</v>
      </c>
      <c r="D53" s="99">
        <v>326</v>
      </c>
      <c r="E53" s="99">
        <v>609</v>
      </c>
      <c r="F53" s="100">
        <v>851</v>
      </c>
      <c r="G53" s="21"/>
    </row>
    <row r="54" spans="1:7" x14ac:dyDescent="0.35">
      <c r="A54" s="349"/>
      <c r="B54" s="50" t="s">
        <v>31</v>
      </c>
      <c r="C54" s="77">
        <v>58</v>
      </c>
      <c r="D54" s="99">
        <v>124</v>
      </c>
      <c r="E54" s="99">
        <v>177</v>
      </c>
      <c r="F54" s="100">
        <v>260</v>
      </c>
      <c r="G54" s="21"/>
    </row>
    <row r="55" spans="1:7" x14ac:dyDescent="0.35">
      <c r="A55" s="349"/>
      <c r="B55" s="50" t="s">
        <v>32</v>
      </c>
      <c r="C55" s="125">
        <v>0</v>
      </c>
      <c r="D55" s="109">
        <v>0</v>
      </c>
      <c r="E55" s="109">
        <v>0</v>
      </c>
      <c r="F55" s="110">
        <v>0</v>
      </c>
      <c r="G55" s="21"/>
    </row>
    <row r="56" spans="1:7" x14ac:dyDescent="0.35">
      <c r="A56" s="349"/>
      <c r="B56" s="50" t="s">
        <v>34</v>
      </c>
      <c r="C56" s="77">
        <v>102.8</v>
      </c>
      <c r="D56" s="99">
        <v>100</v>
      </c>
      <c r="E56" s="99">
        <v>97</v>
      </c>
      <c r="F56" s="100">
        <v>95</v>
      </c>
      <c r="G56" s="21"/>
    </row>
    <row r="57" spans="1:7" x14ac:dyDescent="0.35">
      <c r="A57" s="349"/>
      <c r="B57" s="50" t="s">
        <v>36</v>
      </c>
      <c r="C57" s="125">
        <v>67</v>
      </c>
      <c r="D57" s="109">
        <v>57</v>
      </c>
      <c r="E57" s="109">
        <v>52</v>
      </c>
      <c r="F57" s="110">
        <v>38</v>
      </c>
      <c r="G57" s="21"/>
    </row>
    <row r="58" spans="1:7" x14ac:dyDescent="0.35">
      <c r="A58" s="349"/>
      <c r="B58" s="50" t="s">
        <v>38</v>
      </c>
      <c r="C58" s="77">
        <v>80</v>
      </c>
      <c r="D58" s="99">
        <v>376</v>
      </c>
      <c r="E58" s="99">
        <v>885</v>
      </c>
      <c r="F58" s="100">
        <v>1074</v>
      </c>
      <c r="G58" s="21"/>
    </row>
    <row r="59" spans="1:7" x14ac:dyDescent="0.35">
      <c r="A59" s="349"/>
      <c r="B59" s="50" t="s">
        <v>40</v>
      </c>
      <c r="C59" s="125">
        <v>1</v>
      </c>
      <c r="D59" s="99">
        <v>3</v>
      </c>
      <c r="E59" s="99">
        <v>4.5</v>
      </c>
      <c r="F59" s="100">
        <v>11</v>
      </c>
      <c r="G59" s="21"/>
    </row>
    <row r="60" spans="1:7" x14ac:dyDescent="0.35">
      <c r="A60" s="349"/>
      <c r="B60" s="50" t="s">
        <v>41</v>
      </c>
      <c r="C60" s="77">
        <v>82</v>
      </c>
      <c r="D60" s="99">
        <v>492</v>
      </c>
      <c r="E60" s="99">
        <v>1574</v>
      </c>
      <c r="F60" s="100">
        <v>1673</v>
      </c>
      <c r="G60" s="21"/>
    </row>
    <row r="61" spans="1:7" x14ac:dyDescent="0.35">
      <c r="A61" s="349"/>
      <c r="B61" s="50" t="s">
        <v>43</v>
      </c>
      <c r="C61" s="77">
        <v>520</v>
      </c>
      <c r="D61" s="99">
        <v>541</v>
      </c>
      <c r="E61" s="99">
        <v>562</v>
      </c>
      <c r="F61" s="100">
        <v>598</v>
      </c>
      <c r="G61" s="21"/>
    </row>
    <row r="62" spans="1:7" x14ac:dyDescent="0.35">
      <c r="A62" s="349"/>
      <c r="B62" s="50" t="s">
        <v>45</v>
      </c>
      <c r="C62" s="125">
        <v>0.56000000000000005</v>
      </c>
      <c r="D62" s="99">
        <v>1.6</v>
      </c>
      <c r="E62" s="99">
        <v>4</v>
      </c>
      <c r="F62" s="100">
        <v>5</v>
      </c>
      <c r="G62" s="21"/>
    </row>
    <row r="63" spans="1:7" x14ac:dyDescent="0.35">
      <c r="A63" s="349"/>
      <c r="B63" s="50" t="s">
        <v>47</v>
      </c>
      <c r="C63" s="125">
        <v>0</v>
      </c>
      <c r="D63" s="109">
        <v>1.6</v>
      </c>
      <c r="E63" s="99">
        <v>3.2</v>
      </c>
      <c r="F63" s="100">
        <v>6.4</v>
      </c>
      <c r="G63" s="21"/>
    </row>
    <row r="64" spans="1:7" x14ac:dyDescent="0.35">
      <c r="A64" s="349"/>
      <c r="B64" s="50" t="s">
        <v>49</v>
      </c>
      <c r="C64" s="77">
        <v>95.7</v>
      </c>
      <c r="D64" s="99">
        <v>218</v>
      </c>
      <c r="E64" s="99">
        <v>359</v>
      </c>
      <c r="F64" s="100">
        <v>366</v>
      </c>
      <c r="G64" s="21"/>
    </row>
    <row r="65" spans="1:7" x14ac:dyDescent="0.35">
      <c r="A65" s="349"/>
      <c r="B65" s="50" t="s">
        <v>50</v>
      </c>
      <c r="C65" s="77">
        <v>4.0599999999999996</v>
      </c>
      <c r="D65" s="99">
        <v>46</v>
      </c>
      <c r="E65" s="99">
        <v>101</v>
      </c>
      <c r="F65" s="100">
        <v>118</v>
      </c>
      <c r="G65" s="21"/>
    </row>
    <row r="66" spans="1:7" ht="15" thickBot="1" x14ac:dyDescent="0.4">
      <c r="A66" s="350"/>
      <c r="B66" s="36" t="s">
        <v>51</v>
      </c>
      <c r="C66" s="126">
        <v>30</v>
      </c>
      <c r="D66" s="112">
        <v>31</v>
      </c>
      <c r="E66" s="112">
        <v>32</v>
      </c>
      <c r="F66" s="113">
        <v>34</v>
      </c>
      <c r="G66" s="22"/>
    </row>
    <row r="67" spans="1:7" ht="15" thickBot="1" x14ac:dyDescent="0.4">
      <c r="A67" s="345" t="s">
        <v>137</v>
      </c>
      <c r="B67" s="51" t="s">
        <v>29</v>
      </c>
      <c r="C67" s="103">
        <v>11122.01937</v>
      </c>
      <c r="D67" s="104">
        <v>14495.015161792835</v>
      </c>
      <c r="E67" s="104">
        <v>18725.074758127037</v>
      </c>
      <c r="F67" s="105">
        <v>22214.941392434364</v>
      </c>
      <c r="G67" s="6"/>
    </row>
    <row r="68" spans="1:7" ht="15" thickBot="1" x14ac:dyDescent="0.4">
      <c r="A68" s="346"/>
      <c r="B68" s="48" t="s">
        <v>30</v>
      </c>
      <c r="C68" s="106">
        <v>1076.3754300000001</v>
      </c>
      <c r="D68" s="99">
        <v>3376.0131017621816</v>
      </c>
      <c r="E68" s="99">
        <v>6773.5785276392216</v>
      </c>
      <c r="F68" s="100">
        <v>9527.5100448477297</v>
      </c>
      <c r="G68" s="7"/>
    </row>
    <row r="69" spans="1:7" ht="15" thickBot="1" x14ac:dyDescent="0.4">
      <c r="A69" s="346"/>
      <c r="B69" s="48" t="s">
        <v>31</v>
      </c>
      <c r="C69" s="98">
        <v>1970.458521</v>
      </c>
      <c r="D69" s="99">
        <v>3409.2848795859636</v>
      </c>
      <c r="E69" s="99">
        <v>7953.8137427494121</v>
      </c>
      <c r="F69" s="100">
        <v>9030.2453784356676</v>
      </c>
      <c r="G69" s="7"/>
    </row>
    <row r="70" spans="1:7" ht="15" thickBot="1" x14ac:dyDescent="0.4">
      <c r="A70" s="346"/>
      <c r="B70" s="48" t="s">
        <v>32</v>
      </c>
      <c r="C70" s="106">
        <v>0</v>
      </c>
      <c r="D70" s="109">
        <v>0</v>
      </c>
      <c r="E70" s="109">
        <v>0</v>
      </c>
      <c r="F70" s="110">
        <v>0</v>
      </c>
      <c r="G70" s="7"/>
    </row>
    <row r="71" spans="1:7" ht="15" thickBot="1" x14ac:dyDescent="0.4">
      <c r="A71" s="346"/>
      <c r="B71" s="48" t="s">
        <v>34</v>
      </c>
      <c r="C71" s="106">
        <v>1843.572199</v>
      </c>
      <c r="D71" s="99">
        <v>1496.5161670519094</v>
      </c>
      <c r="E71" s="99">
        <v>1207.3028070951673</v>
      </c>
      <c r="F71" s="100">
        <v>918.52018951630657</v>
      </c>
      <c r="G71" s="7"/>
    </row>
    <row r="72" spans="1:7" ht="15" thickBot="1" x14ac:dyDescent="0.4">
      <c r="A72" s="346"/>
      <c r="B72" s="48" t="s">
        <v>36</v>
      </c>
      <c r="C72" s="98">
        <v>1429.27</v>
      </c>
      <c r="D72" s="99">
        <v>1243.3957142857143</v>
      </c>
      <c r="E72" s="99">
        <v>1088.5004761904761</v>
      </c>
      <c r="F72" s="100">
        <v>778.71</v>
      </c>
      <c r="G72" s="7"/>
    </row>
    <row r="73" spans="1:7" ht="15" thickBot="1" x14ac:dyDescent="0.4">
      <c r="A73" s="346"/>
      <c r="B73" s="48" t="s">
        <v>38</v>
      </c>
      <c r="C73" s="98">
        <v>747.08280000000002</v>
      </c>
      <c r="D73" s="99">
        <v>2345.8854556570313</v>
      </c>
      <c r="E73" s="99">
        <v>5431.0118779009435</v>
      </c>
      <c r="F73" s="100">
        <v>9535.6823548714037</v>
      </c>
      <c r="G73" s="7"/>
    </row>
    <row r="74" spans="1:7" ht="15" thickBot="1" x14ac:dyDescent="0.4">
      <c r="A74" s="346"/>
      <c r="B74" s="48" t="s">
        <v>40</v>
      </c>
      <c r="C74" s="106">
        <v>104.1802</v>
      </c>
      <c r="D74" s="99">
        <v>176.76046909965055</v>
      </c>
      <c r="E74" s="99">
        <v>282.87139538272817</v>
      </c>
      <c r="F74" s="100">
        <v>611.52106882671285</v>
      </c>
      <c r="G74" s="7"/>
    </row>
    <row r="75" spans="1:7" ht="15" thickBot="1" x14ac:dyDescent="0.4">
      <c r="A75" s="346"/>
      <c r="B75" s="48" t="s">
        <v>41</v>
      </c>
      <c r="C75" s="98">
        <v>2226.8000000000002</v>
      </c>
      <c r="D75" s="99">
        <v>13152.564939337901</v>
      </c>
      <c r="E75" s="99">
        <v>30449.797213309026</v>
      </c>
      <c r="F75" s="100">
        <v>53463.258877751839</v>
      </c>
      <c r="G75" s="7"/>
    </row>
    <row r="76" spans="1:7" ht="15" thickBot="1" x14ac:dyDescent="0.4">
      <c r="A76" s="346"/>
      <c r="B76" s="48" t="s">
        <v>43</v>
      </c>
      <c r="C76" s="98">
        <v>6661.8597908000002</v>
      </c>
      <c r="D76" s="99">
        <v>7001.8573874884423</v>
      </c>
      <c r="E76" s="99">
        <v>7285.1887180621434</v>
      </c>
      <c r="F76" s="100">
        <v>7851.8513792095464</v>
      </c>
      <c r="G76" s="48"/>
    </row>
    <row r="77" spans="1:7" ht="15" thickBot="1" x14ac:dyDescent="0.4">
      <c r="A77" s="346"/>
      <c r="B77" s="48" t="s">
        <v>45</v>
      </c>
      <c r="C77" s="98">
        <v>2</v>
      </c>
      <c r="D77" s="99">
        <v>59.273885001308834</v>
      </c>
      <c r="E77" s="99">
        <v>138.28514124252752</v>
      </c>
      <c r="F77" s="100">
        <v>157</v>
      </c>
      <c r="G77" s="7"/>
    </row>
    <row r="78" spans="1:7" ht="15" thickBot="1" x14ac:dyDescent="0.4">
      <c r="A78" s="346"/>
      <c r="B78" s="48" t="s">
        <v>47</v>
      </c>
      <c r="C78" s="106">
        <v>5.66</v>
      </c>
      <c r="D78" s="109">
        <v>8.9080055530123534</v>
      </c>
      <c r="E78" s="99">
        <v>20</v>
      </c>
      <c r="F78" s="100">
        <v>40</v>
      </c>
      <c r="G78" s="7"/>
    </row>
    <row r="79" spans="1:7" ht="15" thickBot="1" x14ac:dyDescent="0.4">
      <c r="A79" s="346"/>
      <c r="B79" s="48" t="s">
        <v>49</v>
      </c>
      <c r="C79" s="98">
        <v>1253.52748</v>
      </c>
      <c r="D79" s="99">
        <v>2356.7029742816462</v>
      </c>
      <c r="E79" s="99">
        <v>5498.1549405446594</v>
      </c>
      <c r="F79" s="100">
        <v>6242.2492967020535</v>
      </c>
      <c r="G79" s="7"/>
    </row>
    <row r="80" spans="1:7" ht="15" thickBot="1" x14ac:dyDescent="0.4">
      <c r="A80" s="346"/>
      <c r="B80" s="48" t="s">
        <v>50</v>
      </c>
      <c r="C80" s="106">
        <v>160</v>
      </c>
      <c r="D80" s="99">
        <v>1333.9389907241398</v>
      </c>
      <c r="E80" s="99">
        <v>2765.5809568189979</v>
      </c>
      <c r="F80" s="100">
        <v>3323.9421222330811</v>
      </c>
      <c r="G80" s="27"/>
    </row>
    <row r="81" spans="1:7" ht="15" thickBot="1" x14ac:dyDescent="0.4">
      <c r="A81" s="347"/>
      <c r="B81" s="42" t="s">
        <v>51</v>
      </c>
      <c r="C81" s="106">
        <v>370.78</v>
      </c>
      <c r="D81" s="107">
        <v>385.41428571428571</v>
      </c>
      <c r="E81" s="107">
        <v>397.60952380952381</v>
      </c>
      <c r="F81" s="108">
        <v>422</v>
      </c>
      <c r="G81" s="8"/>
    </row>
    <row r="82" spans="1:7" x14ac:dyDescent="0.35">
      <c r="A82" s="348" t="s">
        <v>138</v>
      </c>
      <c r="B82" s="49" t="s">
        <v>29</v>
      </c>
      <c r="C82" s="75">
        <v>970</v>
      </c>
      <c r="D82" s="96">
        <v>1243</v>
      </c>
      <c r="E82" s="96">
        <v>1366</v>
      </c>
      <c r="F82" s="97">
        <v>1482</v>
      </c>
      <c r="G82" s="20"/>
    </row>
    <row r="83" spans="1:7" x14ac:dyDescent="0.35">
      <c r="A83" s="349"/>
      <c r="B83" s="50" t="s">
        <v>30</v>
      </c>
      <c r="C83" s="77">
        <v>193</v>
      </c>
      <c r="D83" s="99">
        <v>674</v>
      </c>
      <c r="E83" s="99">
        <v>1174</v>
      </c>
      <c r="F83" s="100">
        <v>1431</v>
      </c>
      <c r="G83" s="21"/>
    </row>
    <row r="84" spans="1:7" x14ac:dyDescent="0.35">
      <c r="A84" s="349"/>
      <c r="B84" s="50" t="s">
        <v>31</v>
      </c>
      <c r="C84" s="125">
        <v>171</v>
      </c>
      <c r="D84" s="99">
        <v>684</v>
      </c>
      <c r="E84" s="99">
        <v>1191</v>
      </c>
      <c r="F84" s="100">
        <v>1110</v>
      </c>
      <c r="G84" s="21"/>
    </row>
    <row r="85" spans="1:7" x14ac:dyDescent="0.35">
      <c r="A85" s="349"/>
      <c r="B85" s="50" t="s">
        <v>32</v>
      </c>
      <c r="C85" s="125">
        <v>0</v>
      </c>
      <c r="D85" s="109">
        <v>0</v>
      </c>
      <c r="E85" s="109">
        <v>0</v>
      </c>
      <c r="F85" s="110">
        <v>0</v>
      </c>
      <c r="G85" s="21"/>
    </row>
    <row r="86" spans="1:7" x14ac:dyDescent="0.35">
      <c r="A86" s="349"/>
      <c r="B86" s="50" t="s">
        <v>34</v>
      </c>
      <c r="C86" s="77">
        <v>166</v>
      </c>
      <c r="D86" s="99">
        <v>162</v>
      </c>
      <c r="E86" s="99">
        <v>157</v>
      </c>
      <c r="F86" s="100">
        <v>155</v>
      </c>
      <c r="G86" s="21"/>
    </row>
    <row r="87" spans="1:7" x14ac:dyDescent="0.35">
      <c r="A87" s="349"/>
      <c r="B87" s="50" t="s">
        <v>36</v>
      </c>
      <c r="C87" s="125">
        <v>0</v>
      </c>
      <c r="D87" s="109">
        <v>0</v>
      </c>
      <c r="E87" s="109">
        <v>0</v>
      </c>
      <c r="F87" s="110">
        <v>0</v>
      </c>
      <c r="G87" s="21"/>
    </row>
    <row r="88" spans="1:7" x14ac:dyDescent="0.35">
      <c r="A88" s="349"/>
      <c r="B88" s="50" t="s">
        <v>38</v>
      </c>
      <c r="C88" s="77">
        <v>47</v>
      </c>
      <c r="D88" s="99">
        <v>180</v>
      </c>
      <c r="E88" s="99">
        <v>390</v>
      </c>
      <c r="F88" s="100">
        <v>659</v>
      </c>
      <c r="G88" s="21"/>
    </row>
    <row r="89" spans="1:7" x14ac:dyDescent="0.35">
      <c r="A89" s="349"/>
      <c r="B89" s="50" t="s">
        <v>40</v>
      </c>
      <c r="C89" s="125">
        <v>0</v>
      </c>
      <c r="D89" s="99">
        <v>39</v>
      </c>
      <c r="E89" s="99">
        <v>81</v>
      </c>
      <c r="F89" s="100">
        <v>166</v>
      </c>
      <c r="G89" s="21"/>
    </row>
    <row r="90" spans="1:7" x14ac:dyDescent="0.35">
      <c r="A90" s="349"/>
      <c r="B90" s="50" t="s">
        <v>41</v>
      </c>
      <c r="C90" s="77">
        <v>96</v>
      </c>
      <c r="D90" s="99">
        <v>1177</v>
      </c>
      <c r="E90" s="99">
        <v>1929</v>
      </c>
      <c r="F90" s="100">
        <v>2766</v>
      </c>
      <c r="G90" s="21"/>
    </row>
    <row r="91" spans="1:7" x14ac:dyDescent="0.35">
      <c r="A91" s="349"/>
      <c r="B91" s="50" t="s">
        <v>43</v>
      </c>
      <c r="C91" s="77">
        <v>408</v>
      </c>
      <c r="D91" s="99">
        <v>450</v>
      </c>
      <c r="E91" s="99">
        <v>498</v>
      </c>
      <c r="F91" s="100">
        <v>548</v>
      </c>
      <c r="G91" s="21"/>
    </row>
    <row r="92" spans="1:7" x14ac:dyDescent="0.35">
      <c r="A92" s="349"/>
      <c r="B92" s="50" t="s">
        <v>45</v>
      </c>
      <c r="C92" s="125">
        <v>0</v>
      </c>
      <c r="D92" s="99">
        <v>30</v>
      </c>
      <c r="E92" s="99">
        <v>300</v>
      </c>
      <c r="F92" s="100">
        <v>300</v>
      </c>
      <c r="G92" s="21"/>
    </row>
    <row r="93" spans="1:7" x14ac:dyDescent="0.35">
      <c r="A93" s="349"/>
      <c r="B93" s="50" t="s">
        <v>47</v>
      </c>
      <c r="C93" s="125">
        <v>0</v>
      </c>
      <c r="D93" s="109">
        <v>0</v>
      </c>
      <c r="E93" s="99">
        <v>12</v>
      </c>
      <c r="F93" s="100">
        <v>12</v>
      </c>
      <c r="G93" s="21"/>
    </row>
    <row r="94" spans="1:7" x14ac:dyDescent="0.35">
      <c r="A94" s="349"/>
      <c r="B94" s="50" t="s">
        <v>49</v>
      </c>
      <c r="C94" s="77">
        <v>88</v>
      </c>
      <c r="D94" s="99">
        <v>174</v>
      </c>
      <c r="E94" s="99">
        <v>246</v>
      </c>
      <c r="F94" s="100">
        <v>373</v>
      </c>
      <c r="G94" s="21"/>
    </row>
    <row r="95" spans="1:7" x14ac:dyDescent="0.35">
      <c r="A95" s="349"/>
      <c r="B95" s="50" t="s">
        <v>50</v>
      </c>
      <c r="C95" s="125">
        <v>8</v>
      </c>
      <c r="D95" s="99">
        <v>52</v>
      </c>
      <c r="E95" s="99">
        <v>52</v>
      </c>
      <c r="F95" s="100">
        <v>52</v>
      </c>
      <c r="G95" s="21"/>
    </row>
    <row r="96" spans="1:7" ht="15" thickBot="1" x14ac:dyDescent="0.4">
      <c r="A96" s="350"/>
      <c r="B96" s="36" t="s">
        <v>51</v>
      </c>
      <c r="C96" s="126">
        <v>0</v>
      </c>
      <c r="D96" s="112">
        <v>0</v>
      </c>
      <c r="E96" s="112">
        <v>0</v>
      </c>
      <c r="F96" s="113">
        <v>0</v>
      </c>
      <c r="G96" s="22"/>
    </row>
    <row r="97" spans="1:7" ht="15" thickBot="1" x14ac:dyDescent="0.4">
      <c r="A97" s="345" t="s">
        <v>139</v>
      </c>
      <c r="B97" s="51" t="s">
        <v>29</v>
      </c>
      <c r="C97" s="103">
        <v>42</v>
      </c>
      <c r="D97" s="104">
        <v>124</v>
      </c>
      <c r="E97" s="104">
        <v>175</v>
      </c>
      <c r="F97" s="105">
        <v>223</v>
      </c>
      <c r="G97" s="52"/>
    </row>
    <row r="98" spans="1:7" ht="15" thickBot="1" x14ac:dyDescent="0.4">
      <c r="A98" s="346"/>
      <c r="B98" s="48" t="s">
        <v>30</v>
      </c>
      <c r="C98" s="106">
        <v>4.5999999999999996</v>
      </c>
      <c r="D98" s="99">
        <v>45</v>
      </c>
      <c r="E98" s="99">
        <v>57</v>
      </c>
      <c r="F98" s="100">
        <v>70</v>
      </c>
      <c r="G98" s="48"/>
    </row>
    <row r="99" spans="1:7" ht="15" thickBot="1" x14ac:dyDescent="0.4">
      <c r="A99" s="346"/>
      <c r="B99" s="48" t="s">
        <v>31</v>
      </c>
      <c r="C99" s="106">
        <v>0</v>
      </c>
      <c r="D99" s="109">
        <v>0</v>
      </c>
      <c r="E99" s="109">
        <v>21</v>
      </c>
      <c r="F99" s="110">
        <v>21</v>
      </c>
      <c r="G99" s="48"/>
    </row>
    <row r="100" spans="1:7" ht="15" thickBot="1" x14ac:dyDescent="0.4">
      <c r="A100" s="346"/>
      <c r="B100" s="48" t="s">
        <v>32</v>
      </c>
      <c r="C100" s="106">
        <v>0</v>
      </c>
      <c r="D100" s="109">
        <v>0</v>
      </c>
      <c r="E100" s="109">
        <v>0</v>
      </c>
      <c r="F100" s="110">
        <v>0</v>
      </c>
      <c r="G100" s="48"/>
    </row>
    <row r="101" spans="1:7" ht="15" thickBot="1" x14ac:dyDescent="0.4">
      <c r="A101" s="346"/>
      <c r="B101" s="48" t="s">
        <v>34</v>
      </c>
      <c r="C101" s="98">
        <v>10.8</v>
      </c>
      <c r="D101" s="99">
        <v>10.8</v>
      </c>
      <c r="E101" s="99">
        <v>3.8</v>
      </c>
      <c r="F101" s="100">
        <v>3.8</v>
      </c>
      <c r="G101" s="48"/>
    </row>
    <row r="102" spans="1:7" ht="15" thickBot="1" x14ac:dyDescent="0.4">
      <c r="A102" s="346"/>
      <c r="B102" s="48" t="s">
        <v>36</v>
      </c>
      <c r="C102" s="98">
        <v>26.05</v>
      </c>
      <c r="D102" s="99">
        <v>26.05</v>
      </c>
      <c r="E102" s="99">
        <v>6</v>
      </c>
      <c r="F102" s="110">
        <v>0</v>
      </c>
      <c r="G102" s="48"/>
    </row>
    <row r="103" spans="1:7" ht="15" thickBot="1" x14ac:dyDescent="0.4">
      <c r="A103" s="346"/>
      <c r="B103" s="48" t="s">
        <v>38</v>
      </c>
      <c r="C103" s="98">
        <v>3.2</v>
      </c>
      <c r="D103" s="99">
        <v>40</v>
      </c>
      <c r="E103" s="99">
        <v>63</v>
      </c>
      <c r="F103" s="100">
        <v>82</v>
      </c>
      <c r="G103" s="48"/>
    </row>
    <row r="104" spans="1:7" ht="15" thickBot="1" x14ac:dyDescent="0.4">
      <c r="A104" s="346"/>
      <c r="B104" s="48" t="s">
        <v>40</v>
      </c>
      <c r="C104" s="106">
        <v>0</v>
      </c>
      <c r="D104" s="99">
        <v>18</v>
      </c>
      <c r="E104" s="99">
        <v>36</v>
      </c>
      <c r="F104" s="100">
        <v>56</v>
      </c>
      <c r="G104" s="48"/>
    </row>
    <row r="105" spans="1:7" ht="15" thickBot="1" x14ac:dyDescent="0.4">
      <c r="A105" s="346"/>
      <c r="B105" s="48" t="s">
        <v>41</v>
      </c>
      <c r="C105" s="98">
        <v>11.1</v>
      </c>
      <c r="D105" s="99">
        <v>200</v>
      </c>
      <c r="E105" s="99">
        <v>350</v>
      </c>
      <c r="F105" s="100">
        <v>639</v>
      </c>
      <c r="G105" s="48"/>
    </row>
    <row r="106" spans="1:7" ht="15" thickBot="1" x14ac:dyDescent="0.4">
      <c r="A106" s="346"/>
      <c r="B106" s="48" t="s">
        <v>43</v>
      </c>
      <c r="C106" s="98">
        <v>136</v>
      </c>
      <c r="D106" s="99">
        <v>132</v>
      </c>
      <c r="E106" s="99">
        <v>115</v>
      </c>
      <c r="F106" s="100">
        <v>106</v>
      </c>
      <c r="G106" s="48"/>
    </row>
    <row r="107" spans="1:7" ht="15" thickBot="1" x14ac:dyDescent="0.4">
      <c r="A107" s="346"/>
      <c r="B107" s="48" t="s">
        <v>45</v>
      </c>
      <c r="C107" s="98">
        <v>5.15</v>
      </c>
      <c r="D107" s="99">
        <v>10</v>
      </c>
      <c r="E107" s="99">
        <v>15</v>
      </c>
      <c r="F107" s="100">
        <v>20</v>
      </c>
      <c r="G107" s="48"/>
    </row>
    <row r="108" spans="1:7" ht="15" thickBot="1" x14ac:dyDescent="0.4">
      <c r="A108" s="346"/>
      <c r="B108" s="48" t="s">
        <v>47</v>
      </c>
      <c r="C108" s="106">
        <v>0</v>
      </c>
      <c r="D108" s="99">
        <v>1</v>
      </c>
      <c r="E108" s="99">
        <v>2</v>
      </c>
      <c r="F108" s="100">
        <v>4</v>
      </c>
      <c r="G108" s="48"/>
    </row>
    <row r="109" spans="1:7" ht="15" thickBot="1" x14ac:dyDescent="0.4">
      <c r="A109" s="346"/>
      <c r="B109" s="48" t="s">
        <v>49</v>
      </c>
      <c r="C109" s="98">
        <v>9.1999999999999993</v>
      </c>
      <c r="D109" s="99">
        <v>12</v>
      </c>
      <c r="E109" s="99">
        <v>25</v>
      </c>
      <c r="F109" s="100">
        <v>26</v>
      </c>
      <c r="G109" s="48"/>
    </row>
    <row r="110" spans="1:7" ht="15" thickBot="1" x14ac:dyDescent="0.4">
      <c r="A110" s="346"/>
      <c r="B110" s="48" t="s">
        <v>50</v>
      </c>
      <c r="C110" s="106">
        <v>0</v>
      </c>
      <c r="D110" s="99">
        <v>20</v>
      </c>
      <c r="E110" s="99">
        <v>30</v>
      </c>
      <c r="F110" s="100">
        <v>40</v>
      </c>
      <c r="G110" s="128"/>
    </row>
    <row r="111" spans="1:7" ht="15" thickBot="1" x14ac:dyDescent="0.4">
      <c r="A111" s="347"/>
      <c r="B111" s="42" t="s">
        <v>51</v>
      </c>
      <c r="C111" s="106">
        <v>0</v>
      </c>
      <c r="D111" s="107">
        <v>0</v>
      </c>
      <c r="E111" s="107">
        <v>0</v>
      </c>
      <c r="F111" s="108">
        <v>0</v>
      </c>
      <c r="G111" s="42"/>
    </row>
    <row r="112" spans="1:7" x14ac:dyDescent="0.35">
      <c r="A112" s="348" t="s">
        <v>140</v>
      </c>
      <c r="B112" s="49" t="s">
        <v>29</v>
      </c>
      <c r="C112" s="75">
        <v>96</v>
      </c>
      <c r="D112" s="96">
        <v>160</v>
      </c>
      <c r="E112" s="96">
        <v>303</v>
      </c>
      <c r="F112" s="97">
        <v>350</v>
      </c>
      <c r="G112" s="49"/>
    </row>
    <row r="113" spans="1:7" x14ac:dyDescent="0.35">
      <c r="A113" s="349"/>
      <c r="B113" s="50" t="s">
        <v>30</v>
      </c>
      <c r="C113" s="77">
        <v>0.4</v>
      </c>
      <c r="D113" s="99">
        <v>19</v>
      </c>
      <c r="E113" s="99">
        <v>32</v>
      </c>
      <c r="F113" s="100">
        <v>74</v>
      </c>
      <c r="G113" s="50"/>
    </row>
    <row r="114" spans="1:7" x14ac:dyDescent="0.35">
      <c r="A114" s="349"/>
      <c r="B114" s="50" t="s">
        <v>31</v>
      </c>
      <c r="C114" s="77">
        <v>4</v>
      </c>
      <c r="D114" s="99">
        <v>5</v>
      </c>
      <c r="E114" s="99">
        <v>6</v>
      </c>
      <c r="F114" s="100">
        <v>6</v>
      </c>
      <c r="G114" s="50"/>
    </row>
    <row r="115" spans="1:7" x14ac:dyDescent="0.35">
      <c r="A115" s="349"/>
      <c r="B115" s="50" t="s">
        <v>32</v>
      </c>
      <c r="C115" s="125">
        <v>0</v>
      </c>
      <c r="D115" s="109">
        <v>0</v>
      </c>
      <c r="E115" s="109">
        <v>0</v>
      </c>
      <c r="F115" s="110">
        <v>0</v>
      </c>
      <c r="G115" s="50"/>
    </row>
    <row r="116" spans="1:7" x14ac:dyDescent="0.35">
      <c r="A116" s="349"/>
      <c r="B116" s="50" t="s">
        <v>34</v>
      </c>
      <c r="C116" s="125">
        <v>0</v>
      </c>
      <c r="D116" s="99">
        <v>1</v>
      </c>
      <c r="E116" s="99">
        <v>2</v>
      </c>
      <c r="F116" s="100">
        <v>2</v>
      </c>
      <c r="G116" s="50"/>
    </row>
    <row r="117" spans="1:7" x14ac:dyDescent="0.35">
      <c r="A117" s="349"/>
      <c r="B117" s="50" t="s">
        <v>36</v>
      </c>
      <c r="C117" s="77">
        <v>42</v>
      </c>
      <c r="D117" s="99">
        <v>54</v>
      </c>
      <c r="E117" s="99">
        <v>54</v>
      </c>
      <c r="F117" s="100">
        <v>54</v>
      </c>
      <c r="G117" s="50"/>
    </row>
    <row r="118" spans="1:7" x14ac:dyDescent="0.35">
      <c r="A118" s="349"/>
      <c r="B118" s="50" t="s">
        <v>38</v>
      </c>
      <c r="C118" s="77">
        <v>10</v>
      </c>
      <c r="D118" s="99">
        <v>69</v>
      </c>
      <c r="E118" s="99">
        <v>172</v>
      </c>
      <c r="F118" s="100">
        <v>244</v>
      </c>
      <c r="G118" s="50"/>
    </row>
    <row r="119" spans="1:7" x14ac:dyDescent="0.35">
      <c r="A119" s="349"/>
      <c r="B119" s="50" t="s">
        <v>40</v>
      </c>
      <c r="C119" s="125">
        <v>0</v>
      </c>
      <c r="D119" s="99">
        <v>30</v>
      </c>
      <c r="E119" s="99">
        <v>80</v>
      </c>
      <c r="F119" s="100">
        <v>100</v>
      </c>
      <c r="G119" s="50"/>
    </row>
    <row r="120" spans="1:7" x14ac:dyDescent="0.35">
      <c r="A120" s="349"/>
      <c r="B120" s="50" t="s">
        <v>41</v>
      </c>
      <c r="C120" s="77">
        <v>52</v>
      </c>
      <c r="D120" s="99">
        <v>200</v>
      </c>
      <c r="E120" s="99">
        <v>1300</v>
      </c>
      <c r="F120" s="100">
        <v>1846</v>
      </c>
      <c r="G120" s="50"/>
    </row>
    <row r="121" spans="1:7" x14ac:dyDescent="0.35">
      <c r="A121" s="349"/>
      <c r="B121" s="50" t="s">
        <v>43</v>
      </c>
      <c r="C121" s="77">
        <v>254</v>
      </c>
      <c r="D121" s="99">
        <v>251</v>
      </c>
      <c r="E121" s="99">
        <v>246</v>
      </c>
      <c r="F121" s="100">
        <v>241</v>
      </c>
      <c r="G121" s="50"/>
    </row>
    <row r="122" spans="1:7" x14ac:dyDescent="0.35">
      <c r="A122" s="349"/>
      <c r="B122" s="50" t="s">
        <v>45</v>
      </c>
      <c r="C122" s="125">
        <v>46</v>
      </c>
      <c r="D122" s="99">
        <v>60</v>
      </c>
      <c r="E122" s="99">
        <v>110</v>
      </c>
      <c r="F122" s="100">
        <v>150</v>
      </c>
      <c r="G122" s="50"/>
    </row>
    <row r="123" spans="1:7" x14ac:dyDescent="0.35">
      <c r="A123" s="349"/>
      <c r="B123" s="50" t="s">
        <v>47</v>
      </c>
      <c r="C123" s="125">
        <v>0</v>
      </c>
      <c r="D123" s="109">
        <v>0</v>
      </c>
      <c r="E123" s="99">
        <v>3</v>
      </c>
      <c r="F123" s="100">
        <v>10</v>
      </c>
      <c r="G123" s="50"/>
    </row>
    <row r="124" spans="1:7" x14ac:dyDescent="0.35">
      <c r="A124" s="349"/>
      <c r="B124" s="50" t="s">
        <v>49</v>
      </c>
      <c r="C124" s="77">
        <v>24</v>
      </c>
      <c r="D124" s="99">
        <v>48</v>
      </c>
      <c r="E124" s="99">
        <v>95</v>
      </c>
      <c r="F124" s="100">
        <v>120</v>
      </c>
      <c r="G124" s="50"/>
    </row>
    <row r="125" spans="1:7" x14ac:dyDescent="0.35">
      <c r="A125" s="349"/>
      <c r="B125" s="50" t="s">
        <v>50</v>
      </c>
      <c r="C125" s="125">
        <v>0</v>
      </c>
      <c r="D125" s="99">
        <v>12</v>
      </c>
      <c r="E125" s="99">
        <v>60</v>
      </c>
      <c r="F125" s="100">
        <v>130</v>
      </c>
      <c r="G125" s="50"/>
    </row>
    <row r="126" spans="1:7" ht="15" thickBot="1" x14ac:dyDescent="0.4">
      <c r="A126" s="350"/>
      <c r="B126" s="36" t="s">
        <v>51</v>
      </c>
      <c r="C126" s="126">
        <v>0</v>
      </c>
      <c r="D126" s="112">
        <v>0</v>
      </c>
      <c r="E126" s="112">
        <v>0</v>
      </c>
      <c r="F126" s="113">
        <v>0</v>
      </c>
      <c r="G126" s="36"/>
    </row>
    <row r="127" spans="1:7" ht="15" thickBot="1" x14ac:dyDescent="0.4">
      <c r="A127" s="345" t="s">
        <v>141</v>
      </c>
      <c r="B127" s="51" t="s">
        <v>29</v>
      </c>
      <c r="C127" s="103">
        <v>151</v>
      </c>
      <c r="D127" s="104">
        <v>436</v>
      </c>
      <c r="E127" s="104">
        <v>612</v>
      </c>
      <c r="F127" s="105">
        <v>676</v>
      </c>
      <c r="G127" s="6"/>
    </row>
    <row r="128" spans="1:7" ht="15" thickBot="1" x14ac:dyDescent="0.4">
      <c r="A128" s="346"/>
      <c r="B128" s="48" t="s">
        <v>30</v>
      </c>
      <c r="C128" s="98">
        <v>20</v>
      </c>
      <c r="D128" s="99">
        <v>130</v>
      </c>
      <c r="E128" s="99">
        <v>183</v>
      </c>
      <c r="F128" s="100">
        <v>202</v>
      </c>
      <c r="G128" s="7"/>
    </row>
    <row r="129" spans="1:7" ht="15" thickBot="1" x14ac:dyDescent="0.4">
      <c r="A129" s="346"/>
      <c r="B129" s="48" t="s">
        <v>31</v>
      </c>
      <c r="C129" s="106">
        <v>0</v>
      </c>
      <c r="D129" s="99">
        <v>134</v>
      </c>
      <c r="E129" s="99">
        <v>149</v>
      </c>
      <c r="F129" s="100">
        <v>154</v>
      </c>
      <c r="G129" s="7"/>
    </row>
    <row r="130" spans="1:7" ht="15" thickBot="1" x14ac:dyDescent="0.4">
      <c r="A130" s="346"/>
      <c r="B130" s="48" t="s">
        <v>32</v>
      </c>
      <c r="C130" s="106">
        <v>0</v>
      </c>
      <c r="D130" s="109">
        <v>0</v>
      </c>
      <c r="E130" s="109">
        <v>0</v>
      </c>
      <c r="F130" s="110">
        <v>0</v>
      </c>
      <c r="G130" s="7"/>
    </row>
    <row r="131" spans="1:7" ht="15" thickBot="1" x14ac:dyDescent="0.4">
      <c r="A131" s="346"/>
      <c r="B131" s="48" t="s">
        <v>34</v>
      </c>
      <c r="C131" s="98">
        <v>35</v>
      </c>
      <c r="D131" s="99">
        <v>33</v>
      </c>
      <c r="E131" s="99">
        <v>26</v>
      </c>
      <c r="F131" s="100">
        <v>22</v>
      </c>
      <c r="G131" s="7"/>
    </row>
    <row r="132" spans="1:7" ht="15" thickBot="1" x14ac:dyDescent="0.4">
      <c r="A132" s="346"/>
      <c r="B132" s="48" t="s">
        <v>36</v>
      </c>
      <c r="C132" s="98">
        <v>70</v>
      </c>
      <c r="D132" s="99">
        <v>56</v>
      </c>
      <c r="E132" s="99">
        <v>60</v>
      </c>
      <c r="F132" s="110">
        <v>3</v>
      </c>
      <c r="G132" s="7"/>
    </row>
    <row r="133" spans="1:7" ht="15" thickBot="1" x14ac:dyDescent="0.4">
      <c r="A133" s="346"/>
      <c r="B133" s="48" t="s">
        <v>38</v>
      </c>
      <c r="C133" s="98">
        <v>24</v>
      </c>
      <c r="D133" s="99">
        <v>146</v>
      </c>
      <c r="E133" s="99">
        <v>210</v>
      </c>
      <c r="F133" s="100">
        <v>239</v>
      </c>
      <c r="G133" s="7"/>
    </row>
    <row r="134" spans="1:7" ht="15" thickBot="1" x14ac:dyDescent="0.4">
      <c r="A134" s="346"/>
      <c r="B134" s="48" t="s">
        <v>40</v>
      </c>
      <c r="C134" s="106">
        <v>2</v>
      </c>
      <c r="D134" s="99">
        <v>2</v>
      </c>
      <c r="E134" s="99">
        <v>32</v>
      </c>
      <c r="F134" s="100">
        <v>32</v>
      </c>
      <c r="G134" s="7"/>
    </row>
    <row r="135" spans="1:7" ht="15" thickBot="1" x14ac:dyDescent="0.4">
      <c r="A135" s="346"/>
      <c r="B135" s="48" t="s">
        <v>41</v>
      </c>
      <c r="C135" s="98">
        <v>72</v>
      </c>
      <c r="D135" s="99">
        <v>455</v>
      </c>
      <c r="E135" s="99">
        <v>750</v>
      </c>
      <c r="F135" s="100">
        <v>858</v>
      </c>
      <c r="G135" s="7"/>
    </row>
    <row r="136" spans="1:7" ht="15" thickBot="1" x14ac:dyDescent="0.4">
      <c r="A136" s="346"/>
      <c r="B136" s="48" t="s">
        <v>43</v>
      </c>
      <c r="C136" s="98">
        <v>194</v>
      </c>
      <c r="D136" s="99">
        <v>195</v>
      </c>
      <c r="E136" s="99">
        <v>173</v>
      </c>
      <c r="F136" s="100">
        <v>169</v>
      </c>
      <c r="G136" s="7"/>
    </row>
    <row r="137" spans="1:7" ht="15" thickBot="1" x14ac:dyDescent="0.4">
      <c r="A137" s="346"/>
      <c r="B137" s="48" t="s">
        <v>45</v>
      </c>
      <c r="C137" s="106">
        <v>3</v>
      </c>
      <c r="D137" s="109">
        <v>20</v>
      </c>
      <c r="E137" s="109">
        <v>33</v>
      </c>
      <c r="F137" s="110">
        <v>33</v>
      </c>
      <c r="G137" s="7"/>
    </row>
    <row r="138" spans="1:7" ht="15" thickBot="1" x14ac:dyDescent="0.4">
      <c r="A138" s="346"/>
      <c r="B138" s="48" t="s">
        <v>47</v>
      </c>
      <c r="C138" s="106">
        <v>0</v>
      </c>
      <c r="D138" s="99">
        <v>6</v>
      </c>
      <c r="E138" s="99">
        <v>21</v>
      </c>
      <c r="F138" s="100">
        <v>32</v>
      </c>
      <c r="G138" s="7"/>
    </row>
    <row r="139" spans="1:7" ht="15" thickBot="1" x14ac:dyDescent="0.4">
      <c r="A139" s="346"/>
      <c r="B139" s="48" t="s">
        <v>49</v>
      </c>
      <c r="C139" s="98">
        <v>23</v>
      </c>
      <c r="D139" s="99">
        <v>148</v>
      </c>
      <c r="E139" s="99">
        <v>187</v>
      </c>
      <c r="F139" s="100">
        <v>204</v>
      </c>
      <c r="G139" s="7"/>
    </row>
    <row r="140" spans="1:7" ht="15" thickBot="1" x14ac:dyDescent="0.4">
      <c r="A140" s="346"/>
      <c r="B140" s="48" t="s">
        <v>50</v>
      </c>
      <c r="C140" s="106">
        <v>0</v>
      </c>
      <c r="D140" s="99">
        <v>16</v>
      </c>
      <c r="E140" s="99">
        <v>28</v>
      </c>
      <c r="F140" s="100">
        <v>57</v>
      </c>
      <c r="G140" s="27"/>
    </row>
    <row r="141" spans="1:7" ht="15" thickBot="1" x14ac:dyDescent="0.4">
      <c r="A141" s="347"/>
      <c r="B141" s="42" t="s">
        <v>51</v>
      </c>
      <c r="C141" s="106">
        <v>0</v>
      </c>
      <c r="D141" s="107">
        <v>0</v>
      </c>
      <c r="E141" s="107">
        <v>0</v>
      </c>
      <c r="F141" s="108">
        <v>0</v>
      </c>
      <c r="G141" s="8"/>
    </row>
    <row r="142" spans="1:7" x14ac:dyDescent="0.35">
      <c r="A142" s="348" t="s">
        <v>142</v>
      </c>
      <c r="B142" s="49" t="s">
        <v>29</v>
      </c>
      <c r="C142" s="75">
        <v>125</v>
      </c>
      <c r="D142" s="96">
        <v>253</v>
      </c>
      <c r="E142" s="96">
        <v>380</v>
      </c>
      <c r="F142" s="97">
        <v>633</v>
      </c>
      <c r="G142" s="20"/>
    </row>
    <row r="143" spans="1:7" x14ac:dyDescent="0.35">
      <c r="A143" s="349"/>
      <c r="B143" s="50" t="s">
        <v>30</v>
      </c>
      <c r="C143" s="125">
        <v>0</v>
      </c>
      <c r="D143" s="99">
        <v>3</v>
      </c>
      <c r="E143" s="99">
        <v>6</v>
      </c>
      <c r="F143" s="100">
        <v>12</v>
      </c>
      <c r="G143" s="21"/>
    </row>
    <row r="144" spans="1:7" x14ac:dyDescent="0.35">
      <c r="A144" s="349"/>
      <c r="B144" s="50" t="s">
        <v>31</v>
      </c>
      <c r="C144" s="125">
        <v>0</v>
      </c>
      <c r="D144" s="109">
        <v>0</v>
      </c>
      <c r="E144" s="109">
        <v>0</v>
      </c>
      <c r="F144" s="110">
        <v>0</v>
      </c>
      <c r="G144" s="21"/>
    </row>
    <row r="145" spans="1:7" x14ac:dyDescent="0.35">
      <c r="A145" s="349"/>
      <c r="B145" s="50" t="s">
        <v>32</v>
      </c>
      <c r="C145" s="125">
        <v>0</v>
      </c>
      <c r="D145" s="109">
        <v>0</v>
      </c>
      <c r="E145" s="109">
        <v>0</v>
      </c>
      <c r="F145" s="110">
        <v>0</v>
      </c>
      <c r="G145" s="21"/>
    </row>
    <row r="146" spans="1:7" x14ac:dyDescent="0.35">
      <c r="A146" s="349"/>
      <c r="B146" s="50" t="s">
        <v>34</v>
      </c>
      <c r="C146" s="77">
        <v>21</v>
      </c>
      <c r="D146" s="99">
        <v>21</v>
      </c>
      <c r="E146" s="99">
        <v>21</v>
      </c>
      <c r="F146" s="100">
        <v>21</v>
      </c>
      <c r="G146" s="21"/>
    </row>
    <row r="147" spans="1:7" x14ac:dyDescent="0.35">
      <c r="A147" s="349"/>
      <c r="B147" s="50" t="s">
        <v>36</v>
      </c>
      <c r="C147" s="77">
        <v>267</v>
      </c>
      <c r="D147" s="99">
        <v>344</v>
      </c>
      <c r="E147" s="99">
        <v>332</v>
      </c>
      <c r="F147" s="100">
        <v>280</v>
      </c>
      <c r="G147" s="21"/>
    </row>
    <row r="148" spans="1:7" x14ac:dyDescent="0.35">
      <c r="A148" s="349"/>
      <c r="B148" s="50" t="s">
        <v>38</v>
      </c>
      <c r="C148" s="77">
        <v>19</v>
      </c>
      <c r="D148" s="99">
        <v>117</v>
      </c>
      <c r="E148" s="99">
        <v>216</v>
      </c>
      <c r="F148" s="100">
        <v>343</v>
      </c>
      <c r="G148" s="21"/>
    </row>
    <row r="149" spans="1:7" x14ac:dyDescent="0.35">
      <c r="A149" s="349"/>
      <c r="B149" s="50" t="s">
        <v>40</v>
      </c>
      <c r="C149" s="77">
        <v>8</v>
      </c>
      <c r="D149" s="99">
        <v>172</v>
      </c>
      <c r="E149" s="99">
        <v>337</v>
      </c>
      <c r="F149" s="100">
        <v>442</v>
      </c>
      <c r="G149" s="21"/>
    </row>
    <row r="150" spans="1:7" x14ac:dyDescent="0.35">
      <c r="A150" s="349"/>
      <c r="B150" s="50" t="s">
        <v>41</v>
      </c>
      <c r="C150" s="77">
        <v>108</v>
      </c>
      <c r="D150" s="99">
        <v>764</v>
      </c>
      <c r="E150" s="99">
        <v>1202</v>
      </c>
      <c r="F150" s="100">
        <v>1770</v>
      </c>
      <c r="G150" s="21"/>
    </row>
    <row r="151" spans="1:7" x14ac:dyDescent="0.35">
      <c r="A151" s="349"/>
      <c r="B151" s="50" t="s">
        <v>43</v>
      </c>
      <c r="C151" s="77">
        <v>522</v>
      </c>
      <c r="D151" s="99">
        <v>509</v>
      </c>
      <c r="E151" s="99">
        <v>496</v>
      </c>
      <c r="F151" s="100">
        <v>470</v>
      </c>
      <c r="G151" s="21"/>
    </row>
    <row r="152" spans="1:7" x14ac:dyDescent="0.35">
      <c r="A152" s="349"/>
      <c r="B152" s="50" t="s">
        <v>45</v>
      </c>
      <c r="C152" s="77">
        <v>12</v>
      </c>
      <c r="D152" s="99">
        <v>33</v>
      </c>
      <c r="E152" s="99">
        <v>54</v>
      </c>
      <c r="F152" s="100">
        <v>96</v>
      </c>
      <c r="G152" s="21"/>
    </row>
    <row r="153" spans="1:7" x14ac:dyDescent="0.35">
      <c r="A153" s="349"/>
      <c r="B153" s="50" t="s">
        <v>47</v>
      </c>
      <c r="C153" s="125">
        <v>0</v>
      </c>
      <c r="D153" s="99">
        <v>16</v>
      </c>
      <c r="E153" s="99">
        <v>16</v>
      </c>
      <c r="F153" s="100">
        <v>16</v>
      </c>
      <c r="G153" s="21"/>
    </row>
    <row r="154" spans="1:7" x14ac:dyDescent="0.35">
      <c r="A154" s="349"/>
      <c r="B154" s="50" t="s">
        <v>49</v>
      </c>
      <c r="C154" s="77">
        <v>25</v>
      </c>
      <c r="D154" s="99">
        <v>65</v>
      </c>
      <c r="E154" s="99">
        <v>105</v>
      </c>
      <c r="F154" s="100">
        <v>184</v>
      </c>
      <c r="G154" s="21"/>
    </row>
    <row r="155" spans="1:7" x14ac:dyDescent="0.35">
      <c r="A155" s="349"/>
      <c r="B155" s="50" t="s">
        <v>50</v>
      </c>
      <c r="C155" s="125">
        <v>0</v>
      </c>
      <c r="D155" s="99">
        <v>45</v>
      </c>
      <c r="E155" s="99">
        <v>90</v>
      </c>
      <c r="F155" s="100">
        <v>90</v>
      </c>
      <c r="G155" s="21"/>
    </row>
    <row r="156" spans="1:7" ht="15" thickBot="1" x14ac:dyDescent="0.4">
      <c r="A156" s="350"/>
      <c r="B156" s="36" t="s">
        <v>51</v>
      </c>
      <c r="C156" s="126">
        <v>0</v>
      </c>
      <c r="D156" s="112">
        <v>0</v>
      </c>
      <c r="E156" s="112">
        <v>0</v>
      </c>
      <c r="F156" s="113">
        <v>0</v>
      </c>
      <c r="G156" s="22"/>
    </row>
    <row r="157" spans="1:7" ht="15" thickBot="1" x14ac:dyDescent="0.4">
      <c r="A157" s="345" t="s">
        <v>128</v>
      </c>
      <c r="B157" s="51" t="s">
        <v>29</v>
      </c>
      <c r="C157" s="103">
        <v>361</v>
      </c>
      <c r="D157" s="104">
        <v>815</v>
      </c>
      <c r="E157" s="104">
        <v>1065</v>
      </c>
      <c r="F157" s="105">
        <v>1275</v>
      </c>
      <c r="G157" s="6"/>
    </row>
    <row r="158" spans="1:7" ht="15" thickBot="1" x14ac:dyDescent="0.4">
      <c r="A158" s="346"/>
      <c r="B158" s="48" t="s">
        <v>30</v>
      </c>
      <c r="C158" s="98">
        <v>8</v>
      </c>
      <c r="D158" s="99">
        <v>278</v>
      </c>
      <c r="E158" s="99">
        <v>336</v>
      </c>
      <c r="F158" s="100">
        <v>406</v>
      </c>
      <c r="G158" s="7"/>
    </row>
    <row r="159" spans="1:7" ht="15" thickBot="1" x14ac:dyDescent="0.4">
      <c r="A159" s="346"/>
      <c r="B159" s="48" t="s">
        <v>31</v>
      </c>
      <c r="C159" s="98">
        <v>2</v>
      </c>
      <c r="D159" s="99">
        <v>85</v>
      </c>
      <c r="E159" s="99">
        <v>159</v>
      </c>
      <c r="F159" s="100">
        <v>226</v>
      </c>
      <c r="G159" s="7"/>
    </row>
    <row r="160" spans="1:7" ht="15" thickBot="1" x14ac:dyDescent="0.4">
      <c r="A160" s="346"/>
      <c r="B160" s="48" t="s">
        <v>32</v>
      </c>
      <c r="C160" s="106">
        <v>0</v>
      </c>
      <c r="D160" s="109">
        <v>0</v>
      </c>
      <c r="E160" s="109">
        <v>0</v>
      </c>
      <c r="F160" s="110">
        <v>0</v>
      </c>
      <c r="G160" s="7"/>
    </row>
    <row r="161" spans="1:7" ht="15" thickBot="1" x14ac:dyDescent="0.4">
      <c r="A161" s="346"/>
      <c r="B161" s="48" t="s">
        <v>34</v>
      </c>
      <c r="C161" s="98">
        <v>46</v>
      </c>
      <c r="D161" s="99">
        <v>43</v>
      </c>
      <c r="E161" s="99">
        <v>40</v>
      </c>
      <c r="F161" s="100">
        <v>37</v>
      </c>
      <c r="G161" s="7"/>
    </row>
    <row r="162" spans="1:7" ht="15" thickBot="1" x14ac:dyDescent="0.4">
      <c r="A162" s="346"/>
      <c r="B162" s="48" t="s">
        <v>36</v>
      </c>
      <c r="C162" s="98">
        <v>23</v>
      </c>
      <c r="D162" s="99">
        <v>18</v>
      </c>
      <c r="E162" s="99">
        <v>13</v>
      </c>
      <c r="F162" s="100">
        <v>3</v>
      </c>
      <c r="G162" s="7"/>
    </row>
    <row r="163" spans="1:7" ht="15" thickBot="1" x14ac:dyDescent="0.4">
      <c r="A163" s="346"/>
      <c r="B163" s="48" t="s">
        <v>38</v>
      </c>
      <c r="C163" s="98">
        <v>99</v>
      </c>
      <c r="D163" s="99">
        <v>177</v>
      </c>
      <c r="E163" s="99">
        <v>353</v>
      </c>
      <c r="F163" s="100">
        <v>484</v>
      </c>
      <c r="G163" s="7"/>
    </row>
    <row r="164" spans="1:7" ht="15" thickBot="1" x14ac:dyDescent="0.4">
      <c r="A164" s="346"/>
      <c r="B164" s="48" t="s">
        <v>40</v>
      </c>
      <c r="C164" s="106">
        <v>0</v>
      </c>
      <c r="D164" s="99">
        <v>6</v>
      </c>
      <c r="E164" s="99">
        <v>38</v>
      </c>
      <c r="F164" s="100">
        <v>68</v>
      </c>
      <c r="G164" s="7"/>
    </row>
    <row r="165" spans="1:7" ht="15" thickBot="1" x14ac:dyDescent="0.4">
      <c r="A165" s="346"/>
      <c r="B165" s="48" t="s">
        <v>41</v>
      </c>
      <c r="C165" s="98">
        <v>136</v>
      </c>
      <c r="D165" s="99">
        <v>1204</v>
      </c>
      <c r="E165" s="99">
        <v>1891</v>
      </c>
      <c r="F165" s="100">
        <v>2677</v>
      </c>
      <c r="G165" s="7"/>
    </row>
    <row r="166" spans="1:7" ht="15" thickBot="1" x14ac:dyDescent="0.4">
      <c r="A166" s="346"/>
      <c r="B166" s="48" t="s">
        <v>43</v>
      </c>
      <c r="C166" s="98">
        <v>260</v>
      </c>
      <c r="D166" s="99">
        <v>300</v>
      </c>
      <c r="E166" s="99">
        <v>330</v>
      </c>
      <c r="F166" s="100">
        <v>330</v>
      </c>
      <c r="G166" s="7"/>
    </row>
    <row r="167" spans="1:7" ht="15" thickBot="1" x14ac:dyDescent="0.4">
      <c r="A167" s="346"/>
      <c r="B167" s="48" t="s">
        <v>45</v>
      </c>
      <c r="C167" s="106">
        <v>0</v>
      </c>
      <c r="D167" s="99">
        <v>5</v>
      </c>
      <c r="E167" s="99">
        <v>18</v>
      </c>
      <c r="F167" s="100">
        <v>28</v>
      </c>
      <c r="G167" s="7"/>
    </row>
    <row r="168" spans="1:7" ht="15" thickBot="1" x14ac:dyDescent="0.4">
      <c r="A168" s="346"/>
      <c r="B168" s="48" t="s">
        <v>47</v>
      </c>
      <c r="C168" s="106">
        <v>0</v>
      </c>
      <c r="D168" s="99">
        <v>15</v>
      </c>
      <c r="E168" s="99">
        <v>25</v>
      </c>
      <c r="F168" s="100">
        <v>40</v>
      </c>
      <c r="G168" s="7"/>
    </row>
    <row r="169" spans="1:7" ht="15" thickBot="1" x14ac:dyDescent="0.4">
      <c r="A169" s="346"/>
      <c r="B169" s="48" t="s">
        <v>49</v>
      </c>
      <c r="C169" s="98">
        <v>72</v>
      </c>
      <c r="D169" s="99">
        <v>326</v>
      </c>
      <c r="E169" s="99">
        <v>426</v>
      </c>
      <c r="F169" s="100">
        <v>510</v>
      </c>
      <c r="G169" s="7"/>
    </row>
    <row r="170" spans="1:7" ht="15" thickBot="1" x14ac:dyDescent="0.4">
      <c r="A170" s="346"/>
      <c r="B170" s="48" t="s">
        <v>50</v>
      </c>
      <c r="C170" s="106">
        <v>0</v>
      </c>
      <c r="D170" s="99">
        <v>85</v>
      </c>
      <c r="E170" s="99">
        <v>123</v>
      </c>
      <c r="F170" s="100">
        <v>128</v>
      </c>
      <c r="G170" s="27"/>
    </row>
    <row r="171" spans="1:7" ht="15" thickBot="1" x14ac:dyDescent="0.4">
      <c r="A171" s="347"/>
      <c r="B171" s="42" t="s">
        <v>51</v>
      </c>
      <c r="C171" s="111">
        <v>0</v>
      </c>
      <c r="D171" s="112">
        <v>0</v>
      </c>
      <c r="E171" s="112">
        <v>0</v>
      </c>
      <c r="F171" s="113">
        <v>0</v>
      </c>
      <c r="G171" s="8"/>
    </row>
    <row r="172" spans="1:7" ht="15" thickBot="1" x14ac:dyDescent="0.4">
      <c r="A172" s="345" t="s">
        <v>143</v>
      </c>
      <c r="B172" s="51" t="s">
        <v>144</v>
      </c>
      <c r="C172" s="103">
        <v>447</v>
      </c>
      <c r="D172" s="104">
        <v>640</v>
      </c>
      <c r="E172" s="104">
        <v>800</v>
      </c>
      <c r="F172" s="105">
        <v>1121</v>
      </c>
      <c r="G172" s="6"/>
    </row>
    <row r="173" spans="1:7" ht="15" thickBot="1" x14ac:dyDescent="0.4">
      <c r="A173" s="346"/>
      <c r="B173" s="48" t="s">
        <v>145</v>
      </c>
      <c r="C173" s="98">
        <v>25</v>
      </c>
      <c r="D173" s="99">
        <v>142</v>
      </c>
      <c r="E173" s="99">
        <v>239</v>
      </c>
      <c r="F173" s="100">
        <v>434</v>
      </c>
      <c r="G173" s="7"/>
    </row>
    <row r="174" spans="1:7" ht="15" thickBot="1" x14ac:dyDescent="0.4">
      <c r="A174" s="346"/>
      <c r="B174" s="48" t="s">
        <v>31</v>
      </c>
      <c r="C174" s="106">
        <v>102</v>
      </c>
      <c r="D174" s="109">
        <v>191</v>
      </c>
      <c r="E174" s="99">
        <v>265</v>
      </c>
      <c r="F174" s="100">
        <v>413</v>
      </c>
      <c r="G174" s="7"/>
    </row>
    <row r="175" spans="1:7" ht="15" thickBot="1" x14ac:dyDescent="0.4">
      <c r="A175" s="346"/>
      <c r="B175" s="48" t="s">
        <v>32</v>
      </c>
      <c r="C175" s="106">
        <v>0</v>
      </c>
      <c r="D175" s="109">
        <v>0</v>
      </c>
      <c r="E175" s="109">
        <v>0</v>
      </c>
      <c r="F175" s="110">
        <v>0</v>
      </c>
      <c r="G175" s="7"/>
    </row>
    <row r="176" spans="1:7" ht="15" thickBot="1" x14ac:dyDescent="0.4">
      <c r="A176" s="346"/>
      <c r="B176" s="48" t="s">
        <v>34</v>
      </c>
      <c r="C176" s="98">
        <v>42</v>
      </c>
      <c r="D176" s="99">
        <v>36</v>
      </c>
      <c r="E176" s="99">
        <v>31</v>
      </c>
      <c r="F176" s="100">
        <v>22</v>
      </c>
      <c r="G176" s="7"/>
    </row>
    <row r="177" spans="1:7" ht="15" thickBot="1" x14ac:dyDescent="0.4">
      <c r="A177" s="346"/>
      <c r="B177" s="48" t="s">
        <v>36</v>
      </c>
      <c r="C177" s="98">
        <v>40</v>
      </c>
      <c r="D177" s="99">
        <v>30</v>
      </c>
      <c r="E177" s="99">
        <v>20</v>
      </c>
      <c r="F177" s="110">
        <v>0</v>
      </c>
      <c r="G177" s="7"/>
    </row>
    <row r="178" spans="1:7" ht="15" thickBot="1" x14ac:dyDescent="0.4">
      <c r="A178" s="346"/>
      <c r="B178" s="48" t="s">
        <v>38</v>
      </c>
      <c r="C178" s="98">
        <v>30</v>
      </c>
      <c r="D178" s="99">
        <v>155</v>
      </c>
      <c r="E178" s="99">
        <v>259</v>
      </c>
      <c r="F178" s="100">
        <v>468</v>
      </c>
      <c r="G178" s="48"/>
    </row>
    <row r="179" spans="1:7" ht="15" thickBot="1" x14ac:dyDescent="0.4">
      <c r="A179" s="346"/>
      <c r="B179" s="48" t="s">
        <v>40</v>
      </c>
      <c r="C179" s="106">
        <v>1</v>
      </c>
      <c r="D179" s="99">
        <v>45</v>
      </c>
      <c r="E179" s="99">
        <v>82</v>
      </c>
      <c r="F179" s="100">
        <v>157</v>
      </c>
      <c r="G179" s="48"/>
    </row>
    <row r="180" spans="1:7" ht="15" thickBot="1" x14ac:dyDescent="0.4">
      <c r="A180" s="346"/>
      <c r="B180" s="48" t="s">
        <v>41</v>
      </c>
      <c r="C180" s="98">
        <v>61</v>
      </c>
      <c r="D180" s="99">
        <v>880</v>
      </c>
      <c r="E180" s="99">
        <v>1563</v>
      </c>
      <c r="F180" s="100">
        <v>2928</v>
      </c>
      <c r="G180" s="48"/>
    </row>
    <row r="181" spans="1:7" ht="15" thickBot="1" x14ac:dyDescent="0.4">
      <c r="A181" s="346"/>
      <c r="B181" s="48" t="s">
        <v>43</v>
      </c>
      <c r="C181" s="98">
        <v>423</v>
      </c>
      <c r="D181" s="99">
        <v>423</v>
      </c>
      <c r="E181" s="99">
        <v>423</v>
      </c>
      <c r="F181" s="100">
        <v>423</v>
      </c>
      <c r="G181" s="48"/>
    </row>
    <row r="182" spans="1:7" ht="15" thickBot="1" x14ac:dyDescent="0.4">
      <c r="A182" s="346"/>
      <c r="B182" s="48" t="s">
        <v>45</v>
      </c>
      <c r="C182" s="98">
        <v>1</v>
      </c>
      <c r="D182" s="99">
        <v>27</v>
      </c>
      <c r="E182" s="99">
        <v>49</v>
      </c>
      <c r="F182" s="100">
        <v>94</v>
      </c>
      <c r="G182" s="48"/>
    </row>
    <row r="183" spans="1:7" ht="15" thickBot="1" x14ac:dyDescent="0.4">
      <c r="A183" s="346"/>
      <c r="B183" s="48" t="s">
        <v>47</v>
      </c>
      <c r="C183" s="180">
        <v>0</v>
      </c>
      <c r="D183" s="99">
        <v>30</v>
      </c>
      <c r="E183" s="99">
        <v>56</v>
      </c>
      <c r="F183" s="100">
        <v>106</v>
      </c>
      <c r="G183" s="48"/>
    </row>
    <row r="184" spans="1:7" ht="15" thickBot="1" x14ac:dyDescent="0.4">
      <c r="A184" s="346"/>
      <c r="B184" s="48" t="s">
        <v>49</v>
      </c>
      <c r="C184" s="98">
        <v>70</v>
      </c>
      <c r="D184" s="99">
        <v>159</v>
      </c>
      <c r="E184" s="99">
        <v>232</v>
      </c>
      <c r="F184" s="100">
        <v>380</v>
      </c>
      <c r="G184" s="48"/>
    </row>
    <row r="185" spans="1:7" ht="15" thickBot="1" x14ac:dyDescent="0.4">
      <c r="A185" s="346"/>
      <c r="B185" s="48" t="s">
        <v>50</v>
      </c>
      <c r="C185" s="106">
        <v>0</v>
      </c>
      <c r="D185" s="99">
        <v>15</v>
      </c>
      <c r="E185" s="99">
        <v>170</v>
      </c>
      <c r="F185" s="100">
        <v>324</v>
      </c>
      <c r="G185" s="128"/>
    </row>
    <row r="186" spans="1:7" ht="15" thickBot="1" x14ac:dyDescent="0.4">
      <c r="A186" s="347"/>
      <c r="B186" s="42" t="s">
        <v>51</v>
      </c>
      <c r="C186" s="111">
        <v>0</v>
      </c>
      <c r="D186" s="112">
        <v>0</v>
      </c>
      <c r="E186" s="112">
        <v>0</v>
      </c>
      <c r="F186" s="113">
        <v>0</v>
      </c>
      <c r="G186" s="42"/>
    </row>
  </sheetData>
  <mergeCells count="18">
    <mergeCell ref="A82:A96"/>
    <mergeCell ref="A97:A111"/>
    <mergeCell ref="A112:A126"/>
    <mergeCell ref="A127:A141"/>
    <mergeCell ref="A172:A186"/>
    <mergeCell ref="A142:A156"/>
    <mergeCell ref="A157:A171"/>
    <mergeCell ref="A67:A81"/>
    <mergeCell ref="A1:G1"/>
    <mergeCell ref="A3:G3"/>
    <mergeCell ref="A7:A21"/>
    <mergeCell ref="A37:A51"/>
    <mergeCell ref="A52:A66"/>
    <mergeCell ref="A22:A36"/>
    <mergeCell ref="A5:A6"/>
    <mergeCell ref="B5:B6"/>
    <mergeCell ref="D5:F5"/>
    <mergeCell ref="G5:G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8A28-114A-489E-BE0A-C59466F3929C}">
  <sheetPr>
    <tabColor theme="3" tint="0.249977111117893"/>
  </sheetPr>
  <dimension ref="A1:P187"/>
  <sheetViews>
    <sheetView showGridLines="0" zoomScale="70" zoomScaleNormal="70" workbookViewId="0">
      <pane ySplit="7" topLeftCell="A80" activePane="bottomLeft" state="frozen"/>
      <selection activeCell="A23" sqref="A23:A37"/>
      <selection pane="bottomLeft" activeCell="E104" sqref="E104"/>
    </sheetView>
  </sheetViews>
  <sheetFormatPr baseColWidth="10" defaultColWidth="11.453125" defaultRowHeight="14.5" x14ac:dyDescent="0.35"/>
  <cols>
    <col min="1" max="1" width="23.453125" customWidth="1"/>
    <col min="2" max="2" width="72.54296875" customWidth="1"/>
    <col min="3" max="6" width="11.453125" customWidth="1"/>
    <col min="7" max="9" width="11.81640625" customWidth="1"/>
    <col min="10" max="10" width="66.81640625" customWidth="1"/>
    <col min="11" max="14" width="12.54296875" customWidth="1"/>
    <col min="15" max="15" width="65.1796875" customWidth="1"/>
  </cols>
  <sheetData>
    <row r="1" spans="1:16" ht="20.5" thickBot="1" x14ac:dyDescent="0.4">
      <c r="A1" s="367" t="s">
        <v>146</v>
      </c>
      <c r="B1" s="368"/>
      <c r="C1" s="368"/>
      <c r="D1" s="368"/>
      <c r="E1" s="368"/>
      <c r="F1" s="368"/>
      <c r="G1" s="368"/>
      <c r="H1" s="368"/>
      <c r="I1" s="368"/>
      <c r="J1" s="368"/>
      <c r="K1" s="368"/>
      <c r="L1" s="368"/>
      <c r="M1" s="368"/>
      <c r="N1" s="368"/>
      <c r="O1" s="369"/>
    </row>
    <row r="2" spans="1:16" ht="20.5" thickBot="1" x14ac:dyDescent="0.4">
      <c r="A2" s="4"/>
      <c r="B2" s="4"/>
      <c r="C2" s="4"/>
      <c r="D2" s="4"/>
      <c r="E2" s="4"/>
      <c r="F2" s="4"/>
      <c r="G2" s="4"/>
      <c r="H2" s="4"/>
      <c r="I2" s="4"/>
    </row>
    <row r="3" spans="1:16" ht="79.5" customHeight="1" thickBot="1" x14ac:dyDescent="0.4">
      <c r="A3" s="389" t="s">
        <v>276</v>
      </c>
      <c r="B3" s="390"/>
      <c r="C3" s="390"/>
      <c r="D3" s="390"/>
      <c r="E3" s="390"/>
      <c r="F3" s="390"/>
      <c r="G3" s="390"/>
      <c r="H3" s="390"/>
      <c r="I3" s="390"/>
      <c r="J3" s="390"/>
      <c r="K3" s="390"/>
      <c r="L3" s="390"/>
      <c r="M3" s="390"/>
      <c r="N3" s="390"/>
      <c r="O3" s="390"/>
    </row>
    <row r="4" spans="1:16" ht="35.15" customHeight="1" thickBot="1" x14ac:dyDescent="0.4">
      <c r="A4" s="269"/>
      <c r="B4" s="271"/>
      <c r="C4" s="271"/>
      <c r="D4" s="271"/>
      <c r="E4" s="271"/>
      <c r="F4" s="271"/>
      <c r="G4" s="271"/>
      <c r="H4" s="271"/>
      <c r="I4" s="271"/>
      <c r="J4" s="268"/>
      <c r="K4" s="375"/>
      <c r="L4" s="376"/>
      <c r="M4" s="376"/>
      <c r="N4" s="376"/>
      <c r="O4" s="377"/>
    </row>
    <row r="5" spans="1:16" s="268" customFormat="1" ht="17.25" customHeight="1" thickBot="1" x14ac:dyDescent="0.4">
      <c r="A5" s="386" t="s">
        <v>65</v>
      </c>
      <c r="B5" s="386" t="s">
        <v>21</v>
      </c>
      <c r="C5" s="381" t="s">
        <v>22</v>
      </c>
      <c r="D5" s="382"/>
      <c r="E5" s="382"/>
      <c r="F5" s="382"/>
      <c r="G5" s="382"/>
      <c r="H5" s="382"/>
      <c r="I5" s="382"/>
      <c r="J5" s="383"/>
      <c r="K5" s="378" t="s">
        <v>23</v>
      </c>
      <c r="L5" s="379"/>
      <c r="M5" s="379"/>
      <c r="N5" s="379"/>
      <c r="O5" s="380"/>
      <c r="P5" s="273"/>
    </row>
    <row r="6" spans="1:16" ht="15.5" x14ac:dyDescent="0.35">
      <c r="A6" s="387"/>
      <c r="B6" s="387"/>
      <c r="C6" s="280" t="s">
        <v>24</v>
      </c>
      <c r="D6" s="384" t="s">
        <v>147</v>
      </c>
      <c r="E6" s="384"/>
      <c r="F6" s="384"/>
      <c r="G6" s="384" t="s">
        <v>148</v>
      </c>
      <c r="H6" s="384"/>
      <c r="I6" s="385"/>
      <c r="J6" s="373" t="s">
        <v>26</v>
      </c>
      <c r="K6" s="370" t="s">
        <v>27</v>
      </c>
      <c r="L6" s="371"/>
      <c r="M6" s="371" t="s">
        <v>28</v>
      </c>
      <c r="N6" s="372"/>
      <c r="O6" s="373" t="s">
        <v>26</v>
      </c>
      <c r="P6" s="268"/>
    </row>
    <row r="7" spans="1:16" s="268" customFormat="1" ht="16" thickBot="1" x14ac:dyDescent="0.4">
      <c r="A7" s="388"/>
      <c r="B7" s="388"/>
      <c r="C7" s="279">
        <v>2024</v>
      </c>
      <c r="D7" s="278">
        <v>2030</v>
      </c>
      <c r="E7" s="278">
        <v>2035</v>
      </c>
      <c r="F7" s="278">
        <v>2045</v>
      </c>
      <c r="G7" s="278">
        <v>2030</v>
      </c>
      <c r="H7" s="278">
        <v>2035</v>
      </c>
      <c r="I7" s="277">
        <v>2045</v>
      </c>
      <c r="J7" s="374"/>
      <c r="K7" s="276">
        <v>2037</v>
      </c>
      <c r="L7" s="275">
        <v>2045</v>
      </c>
      <c r="M7" s="275">
        <v>2037</v>
      </c>
      <c r="N7" s="274">
        <v>2045</v>
      </c>
      <c r="O7" s="374"/>
      <c r="P7" s="273"/>
    </row>
    <row r="8" spans="1:16" x14ac:dyDescent="0.35">
      <c r="A8" s="362" t="s">
        <v>149</v>
      </c>
      <c r="B8" s="130" t="s">
        <v>29</v>
      </c>
      <c r="C8" s="156">
        <v>279</v>
      </c>
      <c r="D8" s="157">
        <v>413</v>
      </c>
      <c r="E8" s="157">
        <v>560</v>
      </c>
      <c r="F8" s="158">
        <v>625</v>
      </c>
      <c r="G8" s="159">
        <v>356</v>
      </c>
      <c r="H8" s="160">
        <v>450</v>
      </c>
      <c r="I8" s="161">
        <v>512</v>
      </c>
      <c r="J8" s="272"/>
      <c r="P8" s="273"/>
    </row>
    <row r="9" spans="1:16" x14ac:dyDescent="0.35">
      <c r="A9" s="362"/>
      <c r="B9" s="130" t="s">
        <v>30</v>
      </c>
      <c r="C9" s="156">
        <v>36</v>
      </c>
      <c r="D9" s="157">
        <v>272</v>
      </c>
      <c r="E9" s="157">
        <v>531</v>
      </c>
      <c r="F9" s="158">
        <v>644</v>
      </c>
      <c r="G9" s="159">
        <v>192</v>
      </c>
      <c r="H9" s="160">
        <v>383</v>
      </c>
      <c r="I9" s="161">
        <v>486</v>
      </c>
      <c r="J9" s="7"/>
      <c r="P9" s="273"/>
    </row>
    <row r="10" spans="1:16" x14ac:dyDescent="0.35">
      <c r="A10" s="362"/>
      <c r="B10" s="130" t="s">
        <v>31</v>
      </c>
      <c r="C10" s="156">
        <v>4</v>
      </c>
      <c r="D10" s="157">
        <v>38</v>
      </c>
      <c r="E10" s="157">
        <v>86</v>
      </c>
      <c r="F10" s="158">
        <v>86</v>
      </c>
      <c r="G10" s="159">
        <v>43</v>
      </c>
      <c r="H10" s="160">
        <v>71</v>
      </c>
      <c r="I10" s="161">
        <v>98</v>
      </c>
      <c r="J10" s="7"/>
      <c r="P10" s="273"/>
    </row>
    <row r="11" spans="1:16" x14ac:dyDescent="0.35">
      <c r="A11" s="362"/>
      <c r="B11" s="130" t="s">
        <v>32</v>
      </c>
      <c r="C11" s="187">
        <v>0</v>
      </c>
      <c r="D11" s="188">
        <v>0</v>
      </c>
      <c r="E11" s="188">
        <v>0</v>
      </c>
      <c r="F11" s="189">
        <v>0</v>
      </c>
      <c r="G11" s="190">
        <v>0</v>
      </c>
      <c r="H11" s="191">
        <v>0</v>
      </c>
      <c r="I11" s="192">
        <v>0</v>
      </c>
      <c r="J11" s="7"/>
      <c r="P11" s="273"/>
    </row>
    <row r="12" spans="1:16" x14ac:dyDescent="0.35">
      <c r="A12" s="362"/>
      <c r="B12" s="130" t="s">
        <v>34</v>
      </c>
      <c r="C12" s="156">
        <v>59</v>
      </c>
      <c r="D12" s="157">
        <v>59</v>
      </c>
      <c r="E12" s="157">
        <v>59</v>
      </c>
      <c r="F12" s="158">
        <v>59</v>
      </c>
      <c r="G12" s="159">
        <v>59</v>
      </c>
      <c r="H12" s="160">
        <v>59</v>
      </c>
      <c r="I12" s="161">
        <v>59</v>
      </c>
      <c r="J12" s="7"/>
    </row>
    <row r="13" spans="1:16" x14ac:dyDescent="0.35">
      <c r="A13" s="362"/>
      <c r="B13" s="130" t="s">
        <v>36</v>
      </c>
      <c r="C13" s="156">
        <v>95</v>
      </c>
      <c r="D13" s="157">
        <v>95</v>
      </c>
      <c r="E13" s="157">
        <v>95</v>
      </c>
      <c r="F13" s="158">
        <v>95</v>
      </c>
      <c r="G13" s="159">
        <v>95</v>
      </c>
      <c r="H13" s="160">
        <v>95</v>
      </c>
      <c r="I13" s="161">
        <v>95</v>
      </c>
      <c r="J13" s="7"/>
    </row>
    <row r="14" spans="1:16" x14ac:dyDescent="0.35">
      <c r="A14" s="362"/>
      <c r="B14" s="130" t="s">
        <v>38</v>
      </c>
      <c r="C14" s="156">
        <v>14</v>
      </c>
      <c r="D14" s="157">
        <v>56</v>
      </c>
      <c r="E14" s="157">
        <v>92</v>
      </c>
      <c r="F14" s="158">
        <v>162</v>
      </c>
      <c r="G14" s="159">
        <v>55</v>
      </c>
      <c r="H14" s="160">
        <v>91</v>
      </c>
      <c r="I14" s="161">
        <v>160</v>
      </c>
      <c r="J14" s="7"/>
    </row>
    <row r="15" spans="1:16" x14ac:dyDescent="0.35">
      <c r="A15" s="362"/>
      <c r="B15" s="130" t="s">
        <v>40</v>
      </c>
      <c r="C15" s="187">
        <v>0</v>
      </c>
      <c r="D15" s="157">
        <v>10</v>
      </c>
      <c r="E15" s="157">
        <v>17</v>
      </c>
      <c r="F15" s="158">
        <v>33</v>
      </c>
      <c r="G15" s="159">
        <v>10</v>
      </c>
      <c r="H15" s="160">
        <v>17</v>
      </c>
      <c r="I15" s="161">
        <v>33</v>
      </c>
      <c r="J15" s="7"/>
    </row>
    <row r="16" spans="1:16" x14ac:dyDescent="0.35">
      <c r="A16" s="362"/>
      <c r="B16" s="130" t="s">
        <v>41</v>
      </c>
      <c r="C16" s="156">
        <v>24</v>
      </c>
      <c r="D16" s="157">
        <v>240</v>
      </c>
      <c r="E16" s="157">
        <v>420</v>
      </c>
      <c r="F16" s="158">
        <v>781</v>
      </c>
      <c r="G16" s="159">
        <v>240</v>
      </c>
      <c r="H16" s="160">
        <v>420</v>
      </c>
      <c r="I16" s="161">
        <v>781</v>
      </c>
      <c r="J16" s="7"/>
    </row>
    <row r="17" spans="1:10" x14ac:dyDescent="0.35">
      <c r="A17" s="362"/>
      <c r="B17" s="130" t="s">
        <v>43</v>
      </c>
      <c r="C17" s="156">
        <v>309</v>
      </c>
      <c r="D17" s="157">
        <v>304</v>
      </c>
      <c r="E17" s="157">
        <v>299</v>
      </c>
      <c r="F17" s="158">
        <v>289</v>
      </c>
      <c r="G17" s="159">
        <v>304</v>
      </c>
      <c r="H17" s="160">
        <v>299</v>
      </c>
      <c r="I17" s="161">
        <v>289</v>
      </c>
      <c r="J17" s="7"/>
    </row>
    <row r="18" spans="1:10" x14ac:dyDescent="0.35">
      <c r="A18" s="362"/>
      <c r="B18" s="130" t="s">
        <v>45</v>
      </c>
      <c r="C18" s="156">
        <v>2</v>
      </c>
      <c r="D18" s="157">
        <v>4</v>
      </c>
      <c r="E18" s="157">
        <v>4</v>
      </c>
      <c r="F18" s="158">
        <v>8</v>
      </c>
      <c r="G18" s="159">
        <v>4</v>
      </c>
      <c r="H18" s="160">
        <v>4</v>
      </c>
      <c r="I18" s="161">
        <v>8</v>
      </c>
      <c r="J18" s="7"/>
    </row>
    <row r="19" spans="1:10" x14ac:dyDescent="0.35">
      <c r="A19" s="362"/>
      <c r="B19" s="130" t="s">
        <v>47</v>
      </c>
      <c r="C19" s="187">
        <v>0</v>
      </c>
      <c r="D19" s="188">
        <v>0</v>
      </c>
      <c r="E19" s="188">
        <v>0</v>
      </c>
      <c r="F19" s="189">
        <v>0</v>
      </c>
      <c r="G19" s="190">
        <v>0</v>
      </c>
      <c r="H19" s="191">
        <v>0</v>
      </c>
      <c r="I19" s="192">
        <v>0</v>
      </c>
      <c r="J19" s="7"/>
    </row>
    <row r="20" spans="1:10" x14ac:dyDescent="0.35">
      <c r="A20" s="362"/>
      <c r="B20" s="130" t="s">
        <v>49</v>
      </c>
      <c r="C20" s="156">
        <v>32</v>
      </c>
      <c r="D20" s="157">
        <v>80</v>
      </c>
      <c r="E20" s="157">
        <v>122</v>
      </c>
      <c r="F20" s="158">
        <v>181</v>
      </c>
      <c r="G20" s="159">
        <v>66</v>
      </c>
      <c r="H20" s="160">
        <v>96</v>
      </c>
      <c r="I20" s="161">
        <v>183</v>
      </c>
      <c r="J20" s="7"/>
    </row>
    <row r="21" spans="1:10" x14ac:dyDescent="0.35">
      <c r="A21" s="362"/>
      <c r="B21" s="130" t="s">
        <v>50</v>
      </c>
      <c r="C21" s="156">
        <v>43</v>
      </c>
      <c r="D21" s="157">
        <v>111</v>
      </c>
      <c r="E21" s="157">
        <v>191</v>
      </c>
      <c r="F21" s="158">
        <v>252</v>
      </c>
      <c r="G21" s="159">
        <v>111</v>
      </c>
      <c r="H21" s="160">
        <v>172</v>
      </c>
      <c r="I21" s="161">
        <v>225</v>
      </c>
      <c r="J21" s="27"/>
    </row>
    <row r="22" spans="1:10" x14ac:dyDescent="0.35">
      <c r="A22" s="362"/>
      <c r="B22" s="131" t="s">
        <v>51</v>
      </c>
      <c r="C22" s="162">
        <v>5</v>
      </c>
      <c r="D22" s="163">
        <v>5</v>
      </c>
      <c r="E22" s="163">
        <v>5</v>
      </c>
      <c r="F22" s="164">
        <v>5</v>
      </c>
      <c r="G22" s="165">
        <v>5</v>
      </c>
      <c r="H22" s="166">
        <v>5</v>
      </c>
      <c r="I22" s="167">
        <v>5</v>
      </c>
      <c r="J22" s="8"/>
    </row>
    <row r="23" spans="1:10" x14ac:dyDescent="0.35">
      <c r="A23" s="359" t="s">
        <v>150</v>
      </c>
      <c r="B23" s="132" t="s">
        <v>29</v>
      </c>
      <c r="C23" s="168">
        <v>8032</v>
      </c>
      <c r="D23" s="169">
        <v>12388</v>
      </c>
      <c r="E23" s="169">
        <v>15012</v>
      </c>
      <c r="F23" s="170">
        <v>17578</v>
      </c>
      <c r="G23" s="171">
        <v>10713</v>
      </c>
      <c r="H23" s="172">
        <v>12342</v>
      </c>
      <c r="I23" s="173">
        <v>14467</v>
      </c>
      <c r="J23" s="20"/>
    </row>
    <row r="24" spans="1:10" x14ac:dyDescent="0.35">
      <c r="A24" s="360"/>
      <c r="B24" s="133" t="s">
        <v>30</v>
      </c>
      <c r="C24" s="156">
        <v>5328</v>
      </c>
      <c r="D24" s="157">
        <v>14695</v>
      </c>
      <c r="E24" s="157">
        <v>20431</v>
      </c>
      <c r="F24" s="158">
        <v>26067</v>
      </c>
      <c r="G24" s="159">
        <v>12134</v>
      </c>
      <c r="H24" s="160">
        <v>16385</v>
      </c>
      <c r="I24" s="161">
        <v>21330</v>
      </c>
      <c r="J24" s="21"/>
    </row>
    <row r="25" spans="1:10" x14ac:dyDescent="0.35">
      <c r="A25" s="360"/>
      <c r="B25" s="133" t="s">
        <v>31</v>
      </c>
      <c r="C25" s="156">
        <v>1370</v>
      </c>
      <c r="D25" s="157">
        <v>5064</v>
      </c>
      <c r="E25" s="157">
        <v>8372</v>
      </c>
      <c r="F25" s="158">
        <v>9811</v>
      </c>
      <c r="G25" s="159">
        <v>5889</v>
      </c>
      <c r="H25" s="160">
        <v>10009</v>
      </c>
      <c r="I25" s="161">
        <v>11878</v>
      </c>
      <c r="J25" s="21"/>
    </row>
    <row r="26" spans="1:10" x14ac:dyDescent="0.35">
      <c r="A26" s="360"/>
      <c r="B26" s="133" t="s">
        <v>32</v>
      </c>
      <c r="C26" s="187">
        <v>0</v>
      </c>
      <c r="D26" s="188">
        <v>0</v>
      </c>
      <c r="E26" s="188">
        <v>0</v>
      </c>
      <c r="F26" s="189">
        <v>0</v>
      </c>
      <c r="G26" s="190">
        <v>0</v>
      </c>
      <c r="H26" s="191">
        <v>0</v>
      </c>
      <c r="I26" s="192">
        <v>0</v>
      </c>
      <c r="J26" s="21"/>
    </row>
    <row r="27" spans="1:10" x14ac:dyDescent="0.35">
      <c r="A27" s="360"/>
      <c r="B27" s="133" t="s">
        <v>34</v>
      </c>
      <c r="C27" s="156">
        <v>2666</v>
      </c>
      <c r="D27" s="157">
        <v>2703</v>
      </c>
      <c r="E27" s="157">
        <v>2703</v>
      </c>
      <c r="F27" s="158">
        <v>2703</v>
      </c>
      <c r="G27" s="159">
        <v>2703</v>
      </c>
      <c r="H27" s="160">
        <v>2703</v>
      </c>
      <c r="I27" s="161">
        <v>2703</v>
      </c>
      <c r="J27" s="21"/>
    </row>
    <row r="28" spans="1:10" x14ac:dyDescent="0.35">
      <c r="A28" s="360"/>
      <c r="B28" s="133" t="s">
        <v>36</v>
      </c>
      <c r="C28" s="156">
        <v>1707</v>
      </c>
      <c r="D28" s="157">
        <v>1722</v>
      </c>
      <c r="E28" s="157">
        <v>1722</v>
      </c>
      <c r="F28" s="158">
        <v>1722</v>
      </c>
      <c r="G28" s="159">
        <v>1722</v>
      </c>
      <c r="H28" s="160">
        <v>1722</v>
      </c>
      <c r="I28" s="161">
        <v>1722</v>
      </c>
      <c r="J28" s="21"/>
    </row>
    <row r="29" spans="1:10" x14ac:dyDescent="0.35">
      <c r="A29" s="360"/>
      <c r="B29" s="133" t="s">
        <v>38</v>
      </c>
      <c r="C29" s="156">
        <v>1093</v>
      </c>
      <c r="D29" s="157">
        <v>1980</v>
      </c>
      <c r="E29" s="157">
        <v>3250</v>
      </c>
      <c r="F29" s="158">
        <v>5218</v>
      </c>
      <c r="G29" s="159">
        <v>1905</v>
      </c>
      <c r="H29" s="160">
        <v>2364</v>
      </c>
      <c r="I29" s="161">
        <v>3572</v>
      </c>
      <c r="J29" s="21"/>
    </row>
    <row r="30" spans="1:10" x14ac:dyDescent="0.35">
      <c r="A30" s="360"/>
      <c r="B30" s="133" t="s">
        <v>40</v>
      </c>
      <c r="C30" s="187">
        <v>0</v>
      </c>
      <c r="D30" s="157">
        <v>201</v>
      </c>
      <c r="E30" s="157">
        <v>502</v>
      </c>
      <c r="F30" s="158">
        <v>502</v>
      </c>
      <c r="G30" s="159">
        <v>201</v>
      </c>
      <c r="H30" s="160">
        <v>502</v>
      </c>
      <c r="I30" s="161">
        <v>502</v>
      </c>
      <c r="J30" s="21"/>
    </row>
    <row r="31" spans="1:10" x14ac:dyDescent="0.35">
      <c r="A31" s="360"/>
      <c r="B31" s="133" t="s">
        <v>41</v>
      </c>
      <c r="C31" s="156">
        <v>2017</v>
      </c>
      <c r="D31" s="157">
        <v>7272</v>
      </c>
      <c r="E31" s="157">
        <v>19069</v>
      </c>
      <c r="F31" s="158">
        <v>25344</v>
      </c>
      <c r="G31" s="159">
        <v>7272</v>
      </c>
      <c r="H31" s="160">
        <v>19069</v>
      </c>
      <c r="I31" s="161">
        <v>25344</v>
      </c>
      <c r="J31" s="21"/>
    </row>
    <row r="32" spans="1:10" x14ac:dyDescent="0.35">
      <c r="A32" s="360"/>
      <c r="B32" s="133" t="s">
        <v>43</v>
      </c>
      <c r="C32" s="156">
        <v>4876</v>
      </c>
      <c r="D32" s="157">
        <v>5030</v>
      </c>
      <c r="E32" s="157">
        <v>5139</v>
      </c>
      <c r="F32" s="158">
        <v>5419</v>
      </c>
      <c r="G32" s="159">
        <v>5030</v>
      </c>
      <c r="H32" s="160">
        <v>5139</v>
      </c>
      <c r="I32" s="161">
        <v>5419</v>
      </c>
      <c r="J32" s="21"/>
    </row>
    <row r="33" spans="1:10" x14ac:dyDescent="0.35">
      <c r="A33" s="360"/>
      <c r="B33" s="133" t="s">
        <v>45</v>
      </c>
      <c r="C33" s="156">
        <v>50</v>
      </c>
      <c r="D33" s="157">
        <v>871</v>
      </c>
      <c r="E33" s="157">
        <v>1693</v>
      </c>
      <c r="F33" s="158">
        <v>1693</v>
      </c>
      <c r="G33" s="159">
        <v>871</v>
      </c>
      <c r="H33" s="160">
        <v>1693</v>
      </c>
      <c r="I33" s="161">
        <v>1693</v>
      </c>
      <c r="J33" s="21"/>
    </row>
    <row r="34" spans="1:10" x14ac:dyDescent="0.35">
      <c r="A34" s="360"/>
      <c r="B34" s="133" t="s">
        <v>47</v>
      </c>
      <c r="C34" s="187">
        <v>0</v>
      </c>
      <c r="D34" s="157">
        <v>235</v>
      </c>
      <c r="E34" s="157">
        <v>431</v>
      </c>
      <c r="F34" s="158">
        <v>1500</v>
      </c>
      <c r="G34" s="159">
        <v>235</v>
      </c>
      <c r="H34" s="160">
        <v>431</v>
      </c>
      <c r="I34" s="161">
        <v>1500</v>
      </c>
      <c r="J34" s="21"/>
    </row>
    <row r="35" spans="1:10" x14ac:dyDescent="0.35">
      <c r="A35" s="360"/>
      <c r="B35" s="133" t="s">
        <v>49</v>
      </c>
      <c r="C35" s="156">
        <v>915</v>
      </c>
      <c r="D35" s="157">
        <v>3130</v>
      </c>
      <c r="E35" s="157">
        <v>4464</v>
      </c>
      <c r="F35" s="158">
        <v>5768</v>
      </c>
      <c r="G35" s="159">
        <v>2509</v>
      </c>
      <c r="H35" s="160">
        <v>3462</v>
      </c>
      <c r="I35" s="161">
        <v>4706</v>
      </c>
      <c r="J35" s="21"/>
    </row>
    <row r="36" spans="1:10" x14ac:dyDescent="0.35">
      <c r="A36" s="360"/>
      <c r="B36" s="133" t="s">
        <v>50</v>
      </c>
      <c r="C36" s="156">
        <v>260</v>
      </c>
      <c r="D36" s="157">
        <v>3751</v>
      </c>
      <c r="E36" s="157">
        <v>6749</v>
      </c>
      <c r="F36" s="158">
        <v>7462</v>
      </c>
      <c r="G36" s="159">
        <v>3751</v>
      </c>
      <c r="H36" s="160">
        <v>6749</v>
      </c>
      <c r="I36" s="161">
        <v>7462</v>
      </c>
      <c r="J36" s="21"/>
    </row>
    <row r="37" spans="1:10" x14ac:dyDescent="0.35">
      <c r="A37" s="361"/>
      <c r="B37" s="134" t="s">
        <v>51</v>
      </c>
      <c r="C37" s="174">
        <v>135</v>
      </c>
      <c r="D37" s="175">
        <v>135</v>
      </c>
      <c r="E37" s="175">
        <v>135</v>
      </c>
      <c r="F37" s="176">
        <v>135</v>
      </c>
      <c r="G37" s="177">
        <v>135</v>
      </c>
      <c r="H37" s="178">
        <v>135</v>
      </c>
      <c r="I37" s="179">
        <v>135</v>
      </c>
      <c r="J37" s="22"/>
    </row>
    <row r="38" spans="1:10" x14ac:dyDescent="0.35">
      <c r="A38" s="362" t="s">
        <v>151</v>
      </c>
      <c r="B38" s="130" t="s">
        <v>29</v>
      </c>
      <c r="C38" s="156">
        <v>1706</v>
      </c>
      <c r="D38" s="157">
        <v>2490</v>
      </c>
      <c r="E38" s="157">
        <v>3590</v>
      </c>
      <c r="F38" s="158">
        <v>4669</v>
      </c>
      <c r="G38" s="159">
        <v>2086</v>
      </c>
      <c r="H38" s="160">
        <v>2987</v>
      </c>
      <c r="I38" s="161">
        <v>3884</v>
      </c>
      <c r="J38" s="6"/>
    </row>
    <row r="39" spans="1:10" x14ac:dyDescent="0.35">
      <c r="A39" s="362"/>
      <c r="B39" s="130" t="s">
        <v>30</v>
      </c>
      <c r="C39" s="156">
        <v>1283</v>
      </c>
      <c r="D39" s="157">
        <v>2823</v>
      </c>
      <c r="E39" s="157">
        <v>3951</v>
      </c>
      <c r="F39" s="158">
        <v>5076</v>
      </c>
      <c r="G39" s="159">
        <v>2330</v>
      </c>
      <c r="H39" s="160">
        <v>3218</v>
      </c>
      <c r="I39" s="161">
        <v>4106</v>
      </c>
      <c r="J39" s="7"/>
    </row>
    <row r="40" spans="1:10" x14ac:dyDescent="0.35">
      <c r="A40" s="362"/>
      <c r="B40" s="130" t="s">
        <v>31</v>
      </c>
      <c r="C40" s="156">
        <v>176</v>
      </c>
      <c r="D40" s="157">
        <v>1383</v>
      </c>
      <c r="E40" s="157">
        <v>1853</v>
      </c>
      <c r="F40" s="158">
        <v>2064</v>
      </c>
      <c r="G40" s="159">
        <v>2110</v>
      </c>
      <c r="H40" s="160">
        <v>2827</v>
      </c>
      <c r="I40" s="161">
        <v>3149</v>
      </c>
      <c r="J40" s="7"/>
    </row>
    <row r="41" spans="1:10" x14ac:dyDescent="0.35">
      <c r="A41" s="362"/>
      <c r="B41" s="130" t="s">
        <v>32</v>
      </c>
      <c r="C41" s="187">
        <v>0</v>
      </c>
      <c r="D41" s="188">
        <v>0</v>
      </c>
      <c r="E41" s="188">
        <v>0</v>
      </c>
      <c r="F41" s="189">
        <v>0</v>
      </c>
      <c r="G41" s="190">
        <v>0</v>
      </c>
      <c r="H41" s="191">
        <v>0</v>
      </c>
      <c r="I41" s="192">
        <v>0</v>
      </c>
      <c r="J41" s="7"/>
    </row>
    <row r="42" spans="1:10" x14ac:dyDescent="0.35">
      <c r="A42" s="362"/>
      <c r="B42" s="130" t="s">
        <v>34</v>
      </c>
      <c r="C42" s="156">
        <v>630</v>
      </c>
      <c r="D42" s="157">
        <v>600</v>
      </c>
      <c r="E42" s="157">
        <v>591</v>
      </c>
      <c r="F42" s="158">
        <v>530</v>
      </c>
      <c r="G42" s="159">
        <v>600</v>
      </c>
      <c r="H42" s="160">
        <v>591</v>
      </c>
      <c r="I42" s="161">
        <v>530</v>
      </c>
      <c r="J42" s="7"/>
    </row>
    <row r="43" spans="1:10" x14ac:dyDescent="0.35">
      <c r="A43" s="362"/>
      <c r="B43" s="130" t="s">
        <v>36</v>
      </c>
      <c r="C43" s="156">
        <v>209</v>
      </c>
      <c r="D43" s="157">
        <v>180</v>
      </c>
      <c r="E43" s="157">
        <v>257</v>
      </c>
      <c r="F43" s="158">
        <v>209</v>
      </c>
      <c r="G43" s="159">
        <v>180</v>
      </c>
      <c r="H43" s="160">
        <v>257</v>
      </c>
      <c r="I43" s="161">
        <v>209</v>
      </c>
      <c r="J43" s="7"/>
    </row>
    <row r="44" spans="1:10" x14ac:dyDescent="0.35">
      <c r="A44" s="362"/>
      <c r="B44" s="130" t="s">
        <v>38</v>
      </c>
      <c r="C44" s="156">
        <v>210</v>
      </c>
      <c r="D44" s="157">
        <v>1225</v>
      </c>
      <c r="E44" s="157">
        <v>1823</v>
      </c>
      <c r="F44" s="158">
        <v>3014</v>
      </c>
      <c r="G44" s="159">
        <v>977</v>
      </c>
      <c r="H44" s="160">
        <v>1451</v>
      </c>
      <c r="I44" s="161">
        <v>2457</v>
      </c>
      <c r="J44" s="7"/>
    </row>
    <row r="45" spans="1:10" x14ac:dyDescent="0.35">
      <c r="A45" s="362"/>
      <c r="B45" s="130" t="s">
        <v>40</v>
      </c>
      <c r="C45" s="187">
        <v>0</v>
      </c>
      <c r="D45" s="157">
        <v>157</v>
      </c>
      <c r="E45" s="157">
        <v>234</v>
      </c>
      <c r="F45" s="158">
        <v>388</v>
      </c>
      <c r="G45" s="159">
        <v>157</v>
      </c>
      <c r="H45" s="160">
        <v>234</v>
      </c>
      <c r="I45" s="161">
        <v>388</v>
      </c>
      <c r="J45" s="7"/>
    </row>
    <row r="46" spans="1:10" x14ac:dyDescent="0.35">
      <c r="A46" s="362"/>
      <c r="B46" s="130" t="s">
        <v>41</v>
      </c>
      <c r="C46" s="156">
        <v>191</v>
      </c>
      <c r="D46" s="157">
        <v>2267</v>
      </c>
      <c r="E46" s="157">
        <v>2776</v>
      </c>
      <c r="F46" s="158">
        <v>5127</v>
      </c>
      <c r="G46" s="159">
        <v>2267</v>
      </c>
      <c r="H46" s="160">
        <v>2776</v>
      </c>
      <c r="I46" s="161">
        <v>5127</v>
      </c>
      <c r="J46" s="7"/>
    </row>
    <row r="47" spans="1:10" x14ac:dyDescent="0.35">
      <c r="A47" s="362"/>
      <c r="B47" s="130" t="s">
        <v>43</v>
      </c>
      <c r="C47" s="156">
        <v>1714</v>
      </c>
      <c r="D47" s="157">
        <v>1714</v>
      </c>
      <c r="E47" s="157">
        <v>1714</v>
      </c>
      <c r="F47" s="158">
        <v>1714</v>
      </c>
      <c r="G47" s="159">
        <v>1714</v>
      </c>
      <c r="H47" s="160">
        <v>1714</v>
      </c>
      <c r="I47" s="161">
        <v>1714</v>
      </c>
      <c r="J47" s="7"/>
    </row>
    <row r="48" spans="1:10" x14ac:dyDescent="0.35">
      <c r="A48" s="362"/>
      <c r="B48" s="130" t="s">
        <v>45</v>
      </c>
      <c r="C48" s="187">
        <v>0</v>
      </c>
      <c r="D48" s="157">
        <v>109</v>
      </c>
      <c r="E48" s="157">
        <v>218</v>
      </c>
      <c r="F48" s="158">
        <v>218</v>
      </c>
      <c r="G48" s="159">
        <v>109</v>
      </c>
      <c r="H48" s="160">
        <v>218</v>
      </c>
      <c r="I48" s="161">
        <v>218</v>
      </c>
      <c r="J48" s="7"/>
    </row>
    <row r="49" spans="1:10" x14ac:dyDescent="0.35">
      <c r="A49" s="362"/>
      <c r="B49" s="130" t="s">
        <v>47</v>
      </c>
      <c r="C49" s="187">
        <v>0</v>
      </c>
      <c r="D49" s="157">
        <v>45</v>
      </c>
      <c r="E49" s="157">
        <v>82</v>
      </c>
      <c r="F49" s="158">
        <v>134</v>
      </c>
      <c r="G49" s="159">
        <v>45</v>
      </c>
      <c r="H49" s="160">
        <v>82</v>
      </c>
      <c r="I49" s="161">
        <v>134</v>
      </c>
      <c r="J49" s="7"/>
    </row>
    <row r="50" spans="1:10" x14ac:dyDescent="0.35">
      <c r="A50" s="362"/>
      <c r="B50" s="130" t="s">
        <v>49</v>
      </c>
      <c r="C50" s="156">
        <v>243</v>
      </c>
      <c r="D50" s="157">
        <v>877</v>
      </c>
      <c r="E50" s="157">
        <v>1133</v>
      </c>
      <c r="F50" s="158">
        <v>1391</v>
      </c>
      <c r="G50" s="159">
        <v>752</v>
      </c>
      <c r="H50" s="160">
        <v>995</v>
      </c>
      <c r="I50" s="161">
        <v>1202</v>
      </c>
      <c r="J50" s="7"/>
    </row>
    <row r="51" spans="1:10" x14ac:dyDescent="0.35">
      <c r="A51" s="362"/>
      <c r="B51" s="130" t="s">
        <v>50</v>
      </c>
      <c r="C51" s="156">
        <v>100</v>
      </c>
      <c r="D51" s="157">
        <v>843</v>
      </c>
      <c r="E51" s="157">
        <v>1509</v>
      </c>
      <c r="F51" s="158">
        <v>1775</v>
      </c>
      <c r="G51" s="159">
        <v>811</v>
      </c>
      <c r="H51" s="160">
        <v>1452</v>
      </c>
      <c r="I51" s="161">
        <v>1708</v>
      </c>
      <c r="J51" s="27"/>
    </row>
    <row r="52" spans="1:10" x14ac:dyDescent="0.35">
      <c r="A52" s="362"/>
      <c r="B52" s="131" t="s">
        <v>51</v>
      </c>
      <c r="C52" s="199">
        <v>0</v>
      </c>
      <c r="D52" s="200">
        <v>0</v>
      </c>
      <c r="E52" s="200">
        <v>0</v>
      </c>
      <c r="F52" s="201">
        <v>0</v>
      </c>
      <c r="G52" s="202">
        <v>0</v>
      </c>
      <c r="H52" s="203">
        <v>0</v>
      </c>
      <c r="I52" s="204">
        <v>0</v>
      </c>
      <c r="J52" s="8"/>
    </row>
    <row r="53" spans="1:10" x14ac:dyDescent="0.35">
      <c r="A53" s="359" t="s">
        <v>152</v>
      </c>
      <c r="B53" s="132" t="s">
        <v>29</v>
      </c>
      <c r="C53" s="168">
        <v>143</v>
      </c>
      <c r="D53" s="169">
        <v>195</v>
      </c>
      <c r="E53" s="169">
        <v>231</v>
      </c>
      <c r="F53" s="170">
        <v>521</v>
      </c>
      <c r="G53" s="171">
        <v>161</v>
      </c>
      <c r="H53" s="172">
        <v>192</v>
      </c>
      <c r="I53" s="173">
        <v>425</v>
      </c>
      <c r="J53" s="20"/>
    </row>
    <row r="54" spans="1:10" x14ac:dyDescent="0.35">
      <c r="A54" s="360"/>
      <c r="B54" s="133" t="s">
        <v>30</v>
      </c>
      <c r="C54" s="156">
        <v>22</v>
      </c>
      <c r="D54" s="157">
        <v>124</v>
      </c>
      <c r="E54" s="157">
        <v>210</v>
      </c>
      <c r="F54" s="158">
        <v>532</v>
      </c>
      <c r="G54" s="159">
        <v>105</v>
      </c>
      <c r="H54" s="160">
        <v>176</v>
      </c>
      <c r="I54" s="161">
        <v>447</v>
      </c>
      <c r="J54" s="21"/>
    </row>
    <row r="55" spans="1:10" x14ac:dyDescent="0.35">
      <c r="A55" s="360"/>
      <c r="B55" s="133" t="s">
        <v>31</v>
      </c>
      <c r="C55" s="156">
        <v>14</v>
      </c>
      <c r="D55" s="157">
        <v>131</v>
      </c>
      <c r="E55" s="157">
        <v>209</v>
      </c>
      <c r="F55" s="158">
        <v>243</v>
      </c>
      <c r="G55" s="159">
        <v>180</v>
      </c>
      <c r="H55" s="160">
        <v>288</v>
      </c>
      <c r="I55" s="161">
        <v>335</v>
      </c>
      <c r="J55" s="21"/>
    </row>
    <row r="56" spans="1:10" x14ac:dyDescent="0.35">
      <c r="A56" s="360"/>
      <c r="B56" s="133" t="s">
        <v>32</v>
      </c>
      <c r="C56" s="187">
        <v>0</v>
      </c>
      <c r="D56" s="188">
        <v>0</v>
      </c>
      <c r="E56" s="188">
        <v>0</v>
      </c>
      <c r="F56" s="189">
        <v>0</v>
      </c>
      <c r="G56" s="190">
        <v>0</v>
      </c>
      <c r="H56" s="191">
        <v>0</v>
      </c>
      <c r="I56" s="192">
        <v>0</v>
      </c>
      <c r="J56" s="21"/>
    </row>
    <row r="57" spans="1:10" x14ac:dyDescent="0.35">
      <c r="A57" s="360"/>
      <c r="B57" s="133" t="s">
        <v>34</v>
      </c>
      <c r="C57" s="156">
        <v>11</v>
      </c>
      <c r="D57" s="157">
        <v>9</v>
      </c>
      <c r="E57" s="157">
        <v>7</v>
      </c>
      <c r="F57" s="158">
        <v>6</v>
      </c>
      <c r="G57" s="159">
        <v>9</v>
      </c>
      <c r="H57" s="160">
        <v>7</v>
      </c>
      <c r="I57" s="161">
        <v>6</v>
      </c>
      <c r="J57" s="21"/>
    </row>
    <row r="58" spans="1:10" x14ac:dyDescent="0.35">
      <c r="A58" s="360"/>
      <c r="B58" s="133" t="s">
        <v>36</v>
      </c>
      <c r="C58" s="156">
        <v>169</v>
      </c>
      <c r="D58" s="157">
        <v>169</v>
      </c>
      <c r="E58" s="157">
        <v>169</v>
      </c>
      <c r="F58" s="158">
        <v>30</v>
      </c>
      <c r="G58" s="159">
        <v>169</v>
      </c>
      <c r="H58" s="160">
        <v>169</v>
      </c>
      <c r="I58" s="161">
        <v>30</v>
      </c>
      <c r="J58" s="21"/>
    </row>
    <row r="59" spans="1:10" x14ac:dyDescent="0.35">
      <c r="A59" s="360"/>
      <c r="B59" s="133" t="s">
        <v>38</v>
      </c>
      <c r="C59" s="156">
        <v>35</v>
      </c>
      <c r="D59" s="157">
        <v>215</v>
      </c>
      <c r="E59" s="157">
        <v>361</v>
      </c>
      <c r="F59" s="158">
        <v>442</v>
      </c>
      <c r="G59" s="159">
        <v>172</v>
      </c>
      <c r="H59" s="160">
        <v>288</v>
      </c>
      <c r="I59" s="161">
        <v>353</v>
      </c>
      <c r="J59" s="21"/>
    </row>
    <row r="60" spans="1:10" x14ac:dyDescent="0.35">
      <c r="A60" s="360"/>
      <c r="B60" s="133" t="s">
        <v>40</v>
      </c>
      <c r="C60" s="187">
        <v>0</v>
      </c>
      <c r="D60" s="188">
        <v>51</v>
      </c>
      <c r="E60" s="157">
        <v>74</v>
      </c>
      <c r="F60" s="158">
        <v>160</v>
      </c>
      <c r="G60" s="190">
        <v>51</v>
      </c>
      <c r="H60" s="160">
        <v>52</v>
      </c>
      <c r="I60" s="161">
        <v>92</v>
      </c>
      <c r="J60" s="21"/>
    </row>
    <row r="61" spans="1:10" x14ac:dyDescent="0.35">
      <c r="A61" s="360"/>
      <c r="B61" s="133" t="s">
        <v>41</v>
      </c>
      <c r="C61" s="156">
        <v>58</v>
      </c>
      <c r="D61" s="157">
        <v>216</v>
      </c>
      <c r="E61" s="157">
        <v>406</v>
      </c>
      <c r="F61" s="158">
        <v>819</v>
      </c>
      <c r="G61" s="159">
        <v>216</v>
      </c>
      <c r="H61" s="160">
        <v>406</v>
      </c>
      <c r="I61" s="161">
        <v>819</v>
      </c>
      <c r="J61" s="21"/>
    </row>
    <row r="62" spans="1:10" x14ac:dyDescent="0.35">
      <c r="A62" s="360"/>
      <c r="B62" s="133" t="s">
        <v>43</v>
      </c>
      <c r="C62" s="156">
        <v>143</v>
      </c>
      <c r="D62" s="157">
        <v>142</v>
      </c>
      <c r="E62" s="157">
        <v>157</v>
      </c>
      <c r="F62" s="158">
        <v>183</v>
      </c>
      <c r="G62" s="159">
        <v>142</v>
      </c>
      <c r="H62" s="160">
        <v>157</v>
      </c>
      <c r="I62" s="161">
        <v>183</v>
      </c>
      <c r="J62" s="21"/>
    </row>
    <row r="63" spans="1:10" x14ac:dyDescent="0.35">
      <c r="A63" s="360"/>
      <c r="B63" s="133" t="s">
        <v>45</v>
      </c>
      <c r="C63" s="187">
        <v>0</v>
      </c>
      <c r="D63" s="188">
        <v>0</v>
      </c>
      <c r="E63" s="188">
        <v>0</v>
      </c>
      <c r="F63" s="189">
        <v>0</v>
      </c>
      <c r="G63" s="190">
        <v>0</v>
      </c>
      <c r="H63" s="191">
        <v>0</v>
      </c>
      <c r="I63" s="192">
        <v>0</v>
      </c>
      <c r="J63" s="21"/>
    </row>
    <row r="64" spans="1:10" x14ac:dyDescent="0.35">
      <c r="A64" s="360"/>
      <c r="B64" s="133" t="s">
        <v>47</v>
      </c>
      <c r="C64" s="187">
        <v>0</v>
      </c>
      <c r="D64" s="188">
        <v>0</v>
      </c>
      <c r="E64" s="188">
        <v>0</v>
      </c>
      <c r="F64" s="189">
        <v>0</v>
      </c>
      <c r="G64" s="190">
        <v>0</v>
      </c>
      <c r="H64" s="191">
        <v>0</v>
      </c>
      <c r="I64" s="192">
        <v>0</v>
      </c>
      <c r="J64" s="21"/>
    </row>
    <row r="65" spans="1:10" x14ac:dyDescent="0.35">
      <c r="A65" s="360"/>
      <c r="B65" s="133" t="s">
        <v>49</v>
      </c>
      <c r="C65" s="156">
        <v>49</v>
      </c>
      <c r="D65" s="157">
        <v>59</v>
      </c>
      <c r="E65" s="157">
        <v>72</v>
      </c>
      <c r="F65" s="158">
        <v>178</v>
      </c>
      <c r="G65" s="159">
        <v>62</v>
      </c>
      <c r="H65" s="160">
        <v>76</v>
      </c>
      <c r="I65" s="161">
        <v>187</v>
      </c>
      <c r="J65" s="21"/>
    </row>
    <row r="66" spans="1:10" x14ac:dyDescent="0.35">
      <c r="A66" s="360"/>
      <c r="B66" s="133" t="s">
        <v>50</v>
      </c>
      <c r="C66" s="187">
        <v>0</v>
      </c>
      <c r="D66" s="157">
        <v>40</v>
      </c>
      <c r="E66" s="157">
        <v>64</v>
      </c>
      <c r="F66" s="158">
        <v>74</v>
      </c>
      <c r="G66" s="159">
        <v>40</v>
      </c>
      <c r="H66" s="160">
        <v>64</v>
      </c>
      <c r="I66" s="161">
        <v>75</v>
      </c>
      <c r="J66" s="21"/>
    </row>
    <row r="67" spans="1:10" x14ac:dyDescent="0.35">
      <c r="A67" s="361"/>
      <c r="B67" s="134" t="s">
        <v>51</v>
      </c>
      <c r="C67" s="193">
        <v>0</v>
      </c>
      <c r="D67" s="194">
        <v>0</v>
      </c>
      <c r="E67" s="194">
        <v>0</v>
      </c>
      <c r="F67" s="195">
        <v>0</v>
      </c>
      <c r="G67" s="196">
        <v>0</v>
      </c>
      <c r="H67" s="197">
        <v>0</v>
      </c>
      <c r="I67" s="198">
        <v>0</v>
      </c>
      <c r="J67" s="22"/>
    </row>
    <row r="68" spans="1:10" x14ac:dyDescent="0.35">
      <c r="A68" s="362" t="s">
        <v>153</v>
      </c>
      <c r="B68" s="130" t="s">
        <v>29</v>
      </c>
      <c r="C68" s="156">
        <v>1634</v>
      </c>
      <c r="D68" s="157">
        <v>2441</v>
      </c>
      <c r="E68" s="157">
        <v>3336</v>
      </c>
      <c r="F68" s="158">
        <v>3724</v>
      </c>
      <c r="G68" s="159">
        <v>2079</v>
      </c>
      <c r="H68" s="160">
        <v>2646</v>
      </c>
      <c r="I68" s="161">
        <v>3027</v>
      </c>
      <c r="J68" s="6"/>
    </row>
    <row r="69" spans="1:10" x14ac:dyDescent="0.35">
      <c r="A69" s="362"/>
      <c r="B69" s="130" t="s">
        <v>30</v>
      </c>
      <c r="C69" s="156">
        <v>1815</v>
      </c>
      <c r="D69" s="157">
        <v>3395</v>
      </c>
      <c r="E69" s="157">
        <v>5165</v>
      </c>
      <c r="F69" s="158">
        <v>5906</v>
      </c>
      <c r="G69" s="159">
        <v>2834</v>
      </c>
      <c r="H69" s="160">
        <v>4143</v>
      </c>
      <c r="I69" s="161">
        <v>4852</v>
      </c>
      <c r="J69" s="7"/>
    </row>
    <row r="70" spans="1:10" x14ac:dyDescent="0.35">
      <c r="A70" s="362"/>
      <c r="B70" s="130" t="s">
        <v>31</v>
      </c>
      <c r="C70" s="156">
        <v>783</v>
      </c>
      <c r="D70" s="157">
        <v>1809</v>
      </c>
      <c r="E70" s="157">
        <v>2984</v>
      </c>
      <c r="F70" s="158">
        <v>3015</v>
      </c>
      <c r="G70" s="159">
        <v>2014</v>
      </c>
      <c r="H70" s="160">
        <v>2871</v>
      </c>
      <c r="I70" s="161">
        <v>3576</v>
      </c>
      <c r="J70" s="7"/>
    </row>
    <row r="71" spans="1:10" x14ac:dyDescent="0.35">
      <c r="A71" s="362"/>
      <c r="B71" s="130" t="s">
        <v>32</v>
      </c>
      <c r="C71" s="187">
        <v>0</v>
      </c>
      <c r="D71" s="188">
        <v>0</v>
      </c>
      <c r="E71" s="188">
        <v>0</v>
      </c>
      <c r="F71" s="189">
        <v>0</v>
      </c>
      <c r="G71" s="190">
        <v>0</v>
      </c>
      <c r="H71" s="191">
        <v>0</v>
      </c>
      <c r="I71" s="192">
        <v>0</v>
      </c>
      <c r="J71" s="7"/>
    </row>
    <row r="72" spans="1:10" x14ac:dyDescent="0.35">
      <c r="A72" s="362"/>
      <c r="B72" s="130" t="s">
        <v>34</v>
      </c>
      <c r="C72" s="156">
        <v>275</v>
      </c>
      <c r="D72" s="157">
        <v>207</v>
      </c>
      <c r="E72" s="157">
        <v>166</v>
      </c>
      <c r="F72" s="158">
        <v>99</v>
      </c>
      <c r="G72" s="159">
        <v>207</v>
      </c>
      <c r="H72" s="160">
        <v>166</v>
      </c>
      <c r="I72" s="161">
        <v>99</v>
      </c>
      <c r="J72" s="7"/>
    </row>
    <row r="73" spans="1:10" x14ac:dyDescent="0.35">
      <c r="A73" s="362"/>
      <c r="B73" s="130" t="s">
        <v>36</v>
      </c>
      <c r="C73" s="156">
        <v>368</v>
      </c>
      <c r="D73" s="157">
        <v>368</v>
      </c>
      <c r="E73" s="157">
        <v>316</v>
      </c>
      <c r="F73" s="158">
        <v>250</v>
      </c>
      <c r="G73" s="159">
        <v>368</v>
      </c>
      <c r="H73" s="160">
        <v>316</v>
      </c>
      <c r="I73" s="161">
        <v>250</v>
      </c>
      <c r="J73" s="7"/>
    </row>
    <row r="74" spans="1:10" x14ac:dyDescent="0.35">
      <c r="A74" s="362"/>
      <c r="B74" s="130" t="s">
        <v>38</v>
      </c>
      <c r="C74" s="156">
        <v>167</v>
      </c>
      <c r="D74" s="157">
        <v>417</v>
      </c>
      <c r="E74" s="157">
        <v>850</v>
      </c>
      <c r="F74" s="158">
        <v>1150</v>
      </c>
      <c r="G74" s="159">
        <v>267</v>
      </c>
      <c r="H74" s="160">
        <v>417</v>
      </c>
      <c r="I74" s="161">
        <v>617</v>
      </c>
      <c r="J74" s="7"/>
    </row>
    <row r="75" spans="1:10" x14ac:dyDescent="0.35">
      <c r="A75" s="362"/>
      <c r="B75" s="130" t="s">
        <v>40</v>
      </c>
      <c r="C75" s="187">
        <v>0</v>
      </c>
      <c r="D75" s="188">
        <v>0</v>
      </c>
      <c r="E75" s="157">
        <v>25</v>
      </c>
      <c r="F75" s="158">
        <v>25</v>
      </c>
      <c r="G75" s="190">
        <v>0</v>
      </c>
      <c r="H75" s="160">
        <v>200</v>
      </c>
      <c r="I75" s="161">
        <v>200</v>
      </c>
      <c r="J75" s="7"/>
    </row>
    <row r="76" spans="1:10" x14ac:dyDescent="0.35">
      <c r="A76" s="362"/>
      <c r="B76" s="130" t="s">
        <v>41</v>
      </c>
      <c r="C76" s="156">
        <v>163</v>
      </c>
      <c r="D76" s="157">
        <v>687</v>
      </c>
      <c r="E76" s="157">
        <v>1558</v>
      </c>
      <c r="F76" s="158">
        <v>2676</v>
      </c>
      <c r="G76" s="159">
        <v>687</v>
      </c>
      <c r="H76" s="160">
        <v>1558</v>
      </c>
      <c r="I76" s="161">
        <v>2676</v>
      </c>
      <c r="J76" s="7"/>
    </row>
    <row r="77" spans="1:10" x14ac:dyDescent="0.35">
      <c r="A77" s="362"/>
      <c r="B77" s="130" t="s">
        <v>43</v>
      </c>
      <c r="C77" s="156">
        <v>2170</v>
      </c>
      <c r="D77" s="157">
        <v>2187</v>
      </c>
      <c r="E77" s="157">
        <v>2136</v>
      </c>
      <c r="F77" s="158">
        <v>2094</v>
      </c>
      <c r="G77" s="159">
        <v>2187</v>
      </c>
      <c r="H77" s="160">
        <v>2136</v>
      </c>
      <c r="I77" s="161">
        <v>2094</v>
      </c>
      <c r="J77" s="7"/>
    </row>
    <row r="78" spans="1:10" x14ac:dyDescent="0.35">
      <c r="A78" s="362"/>
      <c r="B78" s="130" t="s">
        <v>45</v>
      </c>
      <c r="C78" s="156">
        <v>75</v>
      </c>
      <c r="D78" s="157">
        <v>143</v>
      </c>
      <c r="E78" s="157">
        <v>211</v>
      </c>
      <c r="F78" s="158">
        <v>253</v>
      </c>
      <c r="G78" s="159">
        <v>143</v>
      </c>
      <c r="H78" s="160">
        <v>211</v>
      </c>
      <c r="I78" s="161">
        <v>253</v>
      </c>
      <c r="J78" s="7"/>
    </row>
    <row r="79" spans="1:10" x14ac:dyDescent="0.35">
      <c r="A79" s="362"/>
      <c r="B79" s="130" t="s">
        <v>47</v>
      </c>
      <c r="C79" s="187">
        <v>0</v>
      </c>
      <c r="D79" s="188">
        <v>0</v>
      </c>
      <c r="E79" s="188">
        <v>0</v>
      </c>
      <c r="F79" s="158">
        <v>134</v>
      </c>
      <c r="G79" s="190">
        <v>0</v>
      </c>
      <c r="H79" s="191">
        <v>0</v>
      </c>
      <c r="I79" s="161">
        <v>134</v>
      </c>
      <c r="J79" s="7"/>
    </row>
    <row r="80" spans="1:10" x14ac:dyDescent="0.35">
      <c r="A80" s="362"/>
      <c r="B80" s="130" t="s">
        <v>49</v>
      </c>
      <c r="C80" s="156">
        <v>93</v>
      </c>
      <c r="D80" s="157">
        <v>164</v>
      </c>
      <c r="E80" s="157">
        <v>190</v>
      </c>
      <c r="F80" s="158">
        <v>283</v>
      </c>
      <c r="G80" s="159">
        <v>173</v>
      </c>
      <c r="H80" s="160">
        <v>220</v>
      </c>
      <c r="I80" s="161">
        <v>333</v>
      </c>
      <c r="J80" s="7"/>
    </row>
    <row r="81" spans="1:10" x14ac:dyDescent="0.35">
      <c r="A81" s="362"/>
      <c r="B81" s="130" t="s">
        <v>50</v>
      </c>
      <c r="C81" s="156">
        <v>143</v>
      </c>
      <c r="D81" s="157">
        <v>407</v>
      </c>
      <c r="E81" s="157">
        <v>724</v>
      </c>
      <c r="F81" s="158">
        <v>2754</v>
      </c>
      <c r="G81" s="159">
        <v>303</v>
      </c>
      <c r="H81" s="160">
        <v>536</v>
      </c>
      <c r="I81" s="161">
        <v>2742</v>
      </c>
      <c r="J81" s="27"/>
    </row>
    <row r="82" spans="1:10" x14ac:dyDescent="0.35">
      <c r="A82" s="362"/>
      <c r="B82" s="131" t="s">
        <v>51</v>
      </c>
      <c r="C82" s="162">
        <v>160</v>
      </c>
      <c r="D82" s="163">
        <v>160</v>
      </c>
      <c r="E82" s="163">
        <v>160</v>
      </c>
      <c r="F82" s="164">
        <v>160</v>
      </c>
      <c r="G82" s="165">
        <v>160</v>
      </c>
      <c r="H82" s="166">
        <v>160</v>
      </c>
      <c r="I82" s="167">
        <v>160</v>
      </c>
      <c r="J82" s="8"/>
    </row>
    <row r="83" spans="1:10" x14ac:dyDescent="0.35">
      <c r="A83" s="359" t="s">
        <v>154</v>
      </c>
      <c r="B83" s="132" t="s">
        <v>29</v>
      </c>
      <c r="C83" s="168">
        <v>161</v>
      </c>
      <c r="D83" s="169">
        <v>280</v>
      </c>
      <c r="E83" s="169">
        <v>375</v>
      </c>
      <c r="F83" s="170">
        <v>458</v>
      </c>
      <c r="G83" s="171">
        <v>236</v>
      </c>
      <c r="H83" s="172">
        <v>297</v>
      </c>
      <c r="I83" s="173">
        <v>369</v>
      </c>
      <c r="J83" s="20"/>
    </row>
    <row r="84" spans="1:10" x14ac:dyDescent="0.35">
      <c r="A84" s="360"/>
      <c r="B84" s="133" t="s">
        <v>30</v>
      </c>
      <c r="C84" s="156">
        <v>51</v>
      </c>
      <c r="D84" s="157">
        <v>141</v>
      </c>
      <c r="E84" s="157">
        <v>190</v>
      </c>
      <c r="F84" s="158">
        <v>231</v>
      </c>
      <c r="G84" s="159">
        <v>120</v>
      </c>
      <c r="H84" s="160">
        <v>158</v>
      </c>
      <c r="I84" s="161">
        <v>194</v>
      </c>
      <c r="J84" s="21"/>
    </row>
    <row r="85" spans="1:10" x14ac:dyDescent="0.35">
      <c r="A85" s="360"/>
      <c r="B85" s="133" t="s">
        <v>31</v>
      </c>
      <c r="C85" s="156">
        <v>1</v>
      </c>
      <c r="D85" s="157">
        <v>5</v>
      </c>
      <c r="E85" s="157">
        <v>15</v>
      </c>
      <c r="F85" s="158">
        <v>15</v>
      </c>
      <c r="G85" s="159">
        <v>9</v>
      </c>
      <c r="H85" s="160">
        <v>15</v>
      </c>
      <c r="I85" s="161">
        <v>25</v>
      </c>
      <c r="J85" s="21"/>
    </row>
    <row r="86" spans="1:10" x14ac:dyDescent="0.35">
      <c r="A86" s="360"/>
      <c r="B86" s="133" t="s">
        <v>32</v>
      </c>
      <c r="C86" s="187">
        <v>0</v>
      </c>
      <c r="D86" s="188">
        <v>0</v>
      </c>
      <c r="E86" s="188">
        <v>0</v>
      </c>
      <c r="F86" s="189">
        <v>0</v>
      </c>
      <c r="G86" s="190">
        <v>0</v>
      </c>
      <c r="H86" s="191">
        <v>0</v>
      </c>
      <c r="I86" s="192">
        <v>0</v>
      </c>
      <c r="J86" s="21"/>
    </row>
    <row r="87" spans="1:10" x14ac:dyDescent="0.35">
      <c r="A87" s="360"/>
      <c r="B87" s="133" t="s">
        <v>34</v>
      </c>
      <c r="C87" s="156">
        <v>18</v>
      </c>
      <c r="D87" s="157">
        <v>16</v>
      </c>
      <c r="E87" s="157">
        <v>14</v>
      </c>
      <c r="F87" s="158">
        <v>11</v>
      </c>
      <c r="G87" s="159">
        <v>16</v>
      </c>
      <c r="H87" s="160">
        <v>14</v>
      </c>
      <c r="I87" s="161">
        <v>11</v>
      </c>
      <c r="J87" s="21"/>
    </row>
    <row r="88" spans="1:10" x14ac:dyDescent="0.35">
      <c r="A88" s="360"/>
      <c r="B88" s="133" t="s">
        <v>36</v>
      </c>
      <c r="C88" s="187">
        <v>0</v>
      </c>
      <c r="D88" s="188">
        <v>0</v>
      </c>
      <c r="E88" s="188">
        <v>0</v>
      </c>
      <c r="F88" s="189">
        <v>0</v>
      </c>
      <c r="G88" s="190">
        <v>0</v>
      </c>
      <c r="H88" s="191">
        <v>0</v>
      </c>
      <c r="I88" s="192">
        <v>0</v>
      </c>
      <c r="J88" s="21"/>
    </row>
    <row r="89" spans="1:10" x14ac:dyDescent="0.35">
      <c r="A89" s="360"/>
      <c r="B89" s="133" t="s">
        <v>38</v>
      </c>
      <c r="C89" s="156">
        <v>18</v>
      </c>
      <c r="D89" s="157">
        <v>83</v>
      </c>
      <c r="E89" s="157">
        <v>137</v>
      </c>
      <c r="F89" s="158">
        <v>244</v>
      </c>
      <c r="G89" s="159">
        <v>74</v>
      </c>
      <c r="H89" s="160">
        <v>121</v>
      </c>
      <c r="I89" s="161">
        <v>216</v>
      </c>
      <c r="J89" s="21"/>
    </row>
    <row r="90" spans="1:10" x14ac:dyDescent="0.35">
      <c r="A90" s="360"/>
      <c r="B90" s="133" t="s">
        <v>40</v>
      </c>
      <c r="C90" s="156">
        <v>3</v>
      </c>
      <c r="D90" s="157">
        <v>22</v>
      </c>
      <c r="E90" s="157">
        <v>37</v>
      </c>
      <c r="F90" s="158">
        <v>68</v>
      </c>
      <c r="G90" s="159">
        <v>22</v>
      </c>
      <c r="H90" s="160">
        <v>37</v>
      </c>
      <c r="I90" s="161">
        <v>68</v>
      </c>
      <c r="J90" s="21"/>
    </row>
    <row r="91" spans="1:10" x14ac:dyDescent="0.35">
      <c r="A91" s="360"/>
      <c r="B91" s="133" t="s">
        <v>41</v>
      </c>
      <c r="C91" s="156">
        <v>30</v>
      </c>
      <c r="D91" s="157">
        <v>334</v>
      </c>
      <c r="E91" s="157">
        <v>683</v>
      </c>
      <c r="F91" s="158">
        <v>1072</v>
      </c>
      <c r="G91" s="159">
        <v>334</v>
      </c>
      <c r="H91" s="160">
        <v>683</v>
      </c>
      <c r="I91" s="161">
        <v>1072</v>
      </c>
      <c r="J91" s="21"/>
    </row>
    <row r="92" spans="1:10" x14ac:dyDescent="0.35">
      <c r="A92" s="360"/>
      <c r="B92" s="133" t="s">
        <v>43</v>
      </c>
      <c r="C92" s="156">
        <v>230</v>
      </c>
      <c r="D92" s="157">
        <v>254</v>
      </c>
      <c r="E92" s="157">
        <v>272</v>
      </c>
      <c r="F92" s="158">
        <v>322</v>
      </c>
      <c r="G92" s="159">
        <v>254</v>
      </c>
      <c r="H92" s="160">
        <v>272</v>
      </c>
      <c r="I92" s="161">
        <v>322</v>
      </c>
      <c r="J92" s="21"/>
    </row>
    <row r="93" spans="1:10" x14ac:dyDescent="0.35">
      <c r="A93" s="360"/>
      <c r="B93" s="133" t="s">
        <v>45</v>
      </c>
      <c r="C93" s="156">
        <v>2</v>
      </c>
      <c r="D93" s="157">
        <v>21</v>
      </c>
      <c r="E93" s="157">
        <v>37</v>
      </c>
      <c r="F93" s="158">
        <v>70</v>
      </c>
      <c r="G93" s="159">
        <v>21</v>
      </c>
      <c r="H93" s="160">
        <v>37</v>
      </c>
      <c r="I93" s="161">
        <v>70</v>
      </c>
      <c r="J93" s="21"/>
    </row>
    <row r="94" spans="1:10" x14ac:dyDescent="0.35">
      <c r="A94" s="360"/>
      <c r="B94" s="133" t="s">
        <v>47</v>
      </c>
      <c r="C94" s="187">
        <v>0</v>
      </c>
      <c r="D94" s="188">
        <v>0</v>
      </c>
      <c r="E94" s="157">
        <v>5</v>
      </c>
      <c r="F94" s="158">
        <v>5</v>
      </c>
      <c r="G94" s="159">
        <v>0</v>
      </c>
      <c r="H94" s="160">
        <v>5</v>
      </c>
      <c r="I94" s="161">
        <v>5</v>
      </c>
      <c r="J94" s="21"/>
    </row>
    <row r="95" spans="1:10" x14ac:dyDescent="0.35">
      <c r="A95" s="360"/>
      <c r="B95" s="133" t="s">
        <v>49</v>
      </c>
      <c r="C95" s="156">
        <v>28</v>
      </c>
      <c r="D95" s="157">
        <v>69</v>
      </c>
      <c r="E95" s="157">
        <v>96</v>
      </c>
      <c r="F95" s="158">
        <v>117</v>
      </c>
      <c r="G95" s="159">
        <v>57</v>
      </c>
      <c r="H95" s="160">
        <v>76</v>
      </c>
      <c r="I95" s="161">
        <v>101</v>
      </c>
      <c r="J95" s="21"/>
    </row>
    <row r="96" spans="1:10" x14ac:dyDescent="0.35">
      <c r="A96" s="360"/>
      <c r="B96" s="133" t="s">
        <v>50</v>
      </c>
      <c r="C96" s="156">
        <v>3</v>
      </c>
      <c r="D96" s="157">
        <v>30</v>
      </c>
      <c r="E96" s="157">
        <v>45</v>
      </c>
      <c r="F96" s="158">
        <v>73</v>
      </c>
      <c r="G96" s="159">
        <v>30</v>
      </c>
      <c r="H96" s="160">
        <v>46</v>
      </c>
      <c r="I96" s="161">
        <v>75</v>
      </c>
      <c r="J96" s="21"/>
    </row>
    <row r="97" spans="1:10" x14ac:dyDescent="0.35">
      <c r="A97" s="361"/>
      <c r="B97" s="134" t="s">
        <v>51</v>
      </c>
      <c r="C97" s="193">
        <v>0</v>
      </c>
      <c r="D97" s="194">
        <v>0</v>
      </c>
      <c r="E97" s="194">
        <v>0</v>
      </c>
      <c r="F97" s="195">
        <v>0</v>
      </c>
      <c r="G97" s="196">
        <v>0</v>
      </c>
      <c r="H97" s="197">
        <v>0</v>
      </c>
      <c r="I97" s="198">
        <v>0</v>
      </c>
      <c r="J97" s="22"/>
    </row>
    <row r="98" spans="1:10" x14ac:dyDescent="0.35">
      <c r="A98" s="362" t="s">
        <v>141</v>
      </c>
      <c r="B98" s="130" t="s">
        <v>29</v>
      </c>
      <c r="C98" s="156">
        <v>85</v>
      </c>
      <c r="D98" s="157">
        <v>125</v>
      </c>
      <c r="E98" s="157">
        <v>167</v>
      </c>
      <c r="F98" s="158">
        <v>185</v>
      </c>
      <c r="G98" s="159">
        <v>114</v>
      </c>
      <c r="H98" s="160">
        <v>146</v>
      </c>
      <c r="I98" s="161">
        <v>165</v>
      </c>
      <c r="J98" s="6"/>
    </row>
    <row r="99" spans="1:10" x14ac:dyDescent="0.35">
      <c r="A99" s="362"/>
      <c r="B99" s="130" t="s">
        <v>30</v>
      </c>
      <c r="C99" s="156">
        <v>3</v>
      </c>
      <c r="D99" s="157">
        <v>42</v>
      </c>
      <c r="E99" s="157">
        <v>67</v>
      </c>
      <c r="F99" s="158">
        <v>78</v>
      </c>
      <c r="G99" s="159">
        <v>38</v>
      </c>
      <c r="H99" s="160">
        <v>57</v>
      </c>
      <c r="I99" s="161">
        <v>68</v>
      </c>
      <c r="J99" s="7"/>
    </row>
    <row r="100" spans="1:10" x14ac:dyDescent="0.35">
      <c r="A100" s="362"/>
      <c r="B100" s="130" t="s">
        <v>31</v>
      </c>
      <c r="C100" s="187">
        <v>0</v>
      </c>
      <c r="D100" s="188">
        <v>0</v>
      </c>
      <c r="E100" s="188">
        <v>0</v>
      </c>
      <c r="F100" s="189">
        <v>0</v>
      </c>
      <c r="G100" s="205">
        <v>0</v>
      </c>
      <c r="H100" s="206">
        <v>0</v>
      </c>
      <c r="I100" s="207">
        <v>0</v>
      </c>
      <c r="J100" s="48" t="s">
        <v>155</v>
      </c>
    </row>
    <row r="101" spans="1:10" x14ac:dyDescent="0.35">
      <c r="A101" s="362"/>
      <c r="B101" s="130" t="s">
        <v>32</v>
      </c>
      <c r="C101" s="187">
        <v>0</v>
      </c>
      <c r="D101" s="188">
        <v>0</v>
      </c>
      <c r="E101" s="188">
        <v>0</v>
      </c>
      <c r="F101" s="189">
        <v>0</v>
      </c>
      <c r="G101" s="190">
        <v>0</v>
      </c>
      <c r="H101" s="191">
        <v>0</v>
      </c>
      <c r="I101" s="192">
        <v>0</v>
      </c>
      <c r="J101" s="48"/>
    </row>
    <row r="102" spans="1:10" x14ac:dyDescent="0.35">
      <c r="A102" s="362"/>
      <c r="B102" s="130" t="s">
        <v>34</v>
      </c>
      <c r="C102" s="156">
        <v>11</v>
      </c>
      <c r="D102" s="157">
        <v>11</v>
      </c>
      <c r="E102" s="157">
        <v>10</v>
      </c>
      <c r="F102" s="158">
        <v>5</v>
      </c>
      <c r="G102" s="159">
        <v>11</v>
      </c>
      <c r="H102" s="160">
        <v>10</v>
      </c>
      <c r="I102" s="161">
        <v>5</v>
      </c>
      <c r="J102" s="48"/>
    </row>
    <row r="103" spans="1:10" x14ac:dyDescent="0.35">
      <c r="A103" s="362"/>
      <c r="B103" s="130" t="s">
        <v>36</v>
      </c>
      <c r="C103" s="156">
        <v>18</v>
      </c>
      <c r="D103" s="157">
        <v>18</v>
      </c>
      <c r="E103" s="157">
        <v>18</v>
      </c>
      <c r="F103" s="158">
        <v>17</v>
      </c>
      <c r="G103" s="159">
        <v>18</v>
      </c>
      <c r="H103" s="160">
        <v>18</v>
      </c>
      <c r="I103" s="161">
        <v>17</v>
      </c>
      <c r="J103" s="48"/>
    </row>
    <row r="104" spans="1:10" x14ac:dyDescent="0.35">
      <c r="A104" s="362"/>
      <c r="B104" s="130" t="s">
        <v>38</v>
      </c>
      <c r="C104" s="156">
        <v>2</v>
      </c>
      <c r="D104" s="157">
        <v>36</v>
      </c>
      <c r="E104" s="157">
        <v>65</v>
      </c>
      <c r="F104" s="158">
        <v>122</v>
      </c>
      <c r="G104" s="159">
        <v>36</v>
      </c>
      <c r="H104" s="160">
        <v>65</v>
      </c>
      <c r="I104" s="161">
        <v>122</v>
      </c>
      <c r="J104" s="48"/>
    </row>
    <row r="105" spans="1:10" x14ac:dyDescent="0.35">
      <c r="A105" s="362"/>
      <c r="B105" s="130" t="s">
        <v>40</v>
      </c>
      <c r="C105" s="187">
        <v>0</v>
      </c>
      <c r="D105" s="157">
        <v>7</v>
      </c>
      <c r="E105" s="157">
        <v>10</v>
      </c>
      <c r="F105" s="158">
        <v>10</v>
      </c>
      <c r="G105" s="159">
        <v>7</v>
      </c>
      <c r="H105" s="160">
        <v>10</v>
      </c>
      <c r="I105" s="161">
        <v>10</v>
      </c>
      <c r="J105" s="48"/>
    </row>
    <row r="106" spans="1:10" x14ac:dyDescent="0.35">
      <c r="A106" s="362"/>
      <c r="B106" s="130" t="s">
        <v>41</v>
      </c>
      <c r="C106" s="156">
        <v>4</v>
      </c>
      <c r="D106" s="157">
        <v>102</v>
      </c>
      <c r="E106" s="157">
        <v>183</v>
      </c>
      <c r="F106" s="158">
        <v>343</v>
      </c>
      <c r="G106" s="159">
        <v>102</v>
      </c>
      <c r="H106" s="160">
        <v>183</v>
      </c>
      <c r="I106" s="161">
        <v>343</v>
      </c>
      <c r="J106" s="48"/>
    </row>
    <row r="107" spans="1:10" x14ac:dyDescent="0.35">
      <c r="A107" s="362"/>
      <c r="B107" s="130" t="s">
        <v>43</v>
      </c>
      <c r="C107" s="156">
        <v>69</v>
      </c>
      <c r="D107" s="157">
        <v>83</v>
      </c>
      <c r="E107" s="157">
        <v>96</v>
      </c>
      <c r="F107" s="158">
        <v>121</v>
      </c>
      <c r="G107" s="159">
        <v>83</v>
      </c>
      <c r="H107" s="160">
        <v>96</v>
      </c>
      <c r="I107" s="161">
        <v>121</v>
      </c>
      <c r="J107" s="48"/>
    </row>
    <row r="108" spans="1:10" x14ac:dyDescent="0.35">
      <c r="A108" s="362"/>
      <c r="B108" s="130" t="s">
        <v>45</v>
      </c>
      <c r="C108" s="187">
        <v>0</v>
      </c>
      <c r="D108" s="188">
        <v>0</v>
      </c>
      <c r="E108" s="188">
        <v>0</v>
      </c>
      <c r="F108" s="189">
        <v>0</v>
      </c>
      <c r="G108" s="190">
        <v>0</v>
      </c>
      <c r="H108" s="191">
        <v>0</v>
      </c>
      <c r="I108" s="192">
        <v>0</v>
      </c>
      <c r="J108" s="48" t="s">
        <v>155</v>
      </c>
    </row>
    <row r="109" spans="1:10" x14ac:dyDescent="0.35">
      <c r="A109" s="362"/>
      <c r="B109" s="130" t="s">
        <v>47</v>
      </c>
      <c r="C109" s="187">
        <v>0</v>
      </c>
      <c r="D109" s="157">
        <v>1</v>
      </c>
      <c r="E109" s="157">
        <v>3</v>
      </c>
      <c r="F109" s="158">
        <v>4</v>
      </c>
      <c r="G109" s="159">
        <v>1</v>
      </c>
      <c r="H109" s="160">
        <v>3</v>
      </c>
      <c r="I109" s="161">
        <v>4</v>
      </c>
      <c r="J109" s="7"/>
    </row>
    <row r="110" spans="1:10" x14ac:dyDescent="0.35">
      <c r="A110" s="362"/>
      <c r="B110" s="130" t="s">
        <v>49</v>
      </c>
      <c r="C110" s="156">
        <v>11</v>
      </c>
      <c r="D110" s="157">
        <v>25</v>
      </c>
      <c r="E110" s="157">
        <v>36</v>
      </c>
      <c r="F110" s="158">
        <v>57</v>
      </c>
      <c r="G110" s="159">
        <v>22</v>
      </c>
      <c r="H110" s="160">
        <v>31</v>
      </c>
      <c r="I110" s="161">
        <v>59</v>
      </c>
      <c r="J110" s="7"/>
    </row>
    <row r="111" spans="1:10" x14ac:dyDescent="0.35">
      <c r="A111" s="362"/>
      <c r="B111" s="130" t="s">
        <v>50</v>
      </c>
      <c r="C111" s="187">
        <v>0</v>
      </c>
      <c r="D111" s="157">
        <v>20</v>
      </c>
      <c r="E111" s="157">
        <v>30</v>
      </c>
      <c r="F111" s="158">
        <v>30</v>
      </c>
      <c r="G111" s="159">
        <v>20</v>
      </c>
      <c r="H111" s="160">
        <v>30</v>
      </c>
      <c r="I111" s="161">
        <v>30</v>
      </c>
      <c r="J111" s="27"/>
    </row>
    <row r="112" spans="1:10" x14ac:dyDescent="0.35">
      <c r="A112" s="362"/>
      <c r="B112" s="131" t="s">
        <v>51</v>
      </c>
      <c r="C112" s="199">
        <v>0</v>
      </c>
      <c r="D112" s="200">
        <v>0</v>
      </c>
      <c r="E112" s="200">
        <v>0</v>
      </c>
      <c r="F112" s="201">
        <v>0</v>
      </c>
      <c r="G112" s="202">
        <v>0</v>
      </c>
      <c r="H112" s="203">
        <v>0</v>
      </c>
      <c r="I112" s="204">
        <v>0</v>
      </c>
      <c r="J112" s="8"/>
    </row>
    <row r="113" spans="1:10" x14ac:dyDescent="0.35">
      <c r="A113" s="359" t="s">
        <v>156</v>
      </c>
      <c r="B113" s="132" t="s">
        <v>29</v>
      </c>
      <c r="C113" s="168">
        <v>104</v>
      </c>
      <c r="D113" s="169">
        <v>196</v>
      </c>
      <c r="E113" s="169">
        <v>299</v>
      </c>
      <c r="F113" s="170">
        <v>363</v>
      </c>
      <c r="G113" s="171">
        <v>164</v>
      </c>
      <c r="H113" s="172">
        <v>239</v>
      </c>
      <c r="I113" s="173">
        <v>292</v>
      </c>
      <c r="J113" s="20"/>
    </row>
    <row r="114" spans="1:10" x14ac:dyDescent="0.35">
      <c r="A114" s="360"/>
      <c r="B114" s="133" t="s">
        <v>30</v>
      </c>
      <c r="C114" s="156">
        <v>11</v>
      </c>
      <c r="D114" s="157">
        <v>30</v>
      </c>
      <c r="E114" s="157">
        <v>50</v>
      </c>
      <c r="F114" s="158">
        <v>63</v>
      </c>
      <c r="G114" s="159">
        <v>23</v>
      </c>
      <c r="H114" s="160">
        <v>40</v>
      </c>
      <c r="I114" s="161">
        <v>50</v>
      </c>
      <c r="J114" s="21"/>
    </row>
    <row r="115" spans="1:10" x14ac:dyDescent="0.35">
      <c r="A115" s="360"/>
      <c r="B115" s="133" t="s">
        <v>31</v>
      </c>
      <c r="C115" s="187">
        <v>0</v>
      </c>
      <c r="D115" s="188">
        <v>0</v>
      </c>
      <c r="E115" s="157">
        <v>3</v>
      </c>
      <c r="F115" s="158">
        <v>6</v>
      </c>
      <c r="G115" s="190">
        <v>0</v>
      </c>
      <c r="H115" s="160">
        <v>3</v>
      </c>
      <c r="I115" s="161">
        <v>6</v>
      </c>
      <c r="J115" s="21"/>
    </row>
    <row r="116" spans="1:10" x14ac:dyDescent="0.35">
      <c r="A116" s="360"/>
      <c r="B116" s="133" t="s">
        <v>32</v>
      </c>
      <c r="C116" s="187">
        <v>0</v>
      </c>
      <c r="D116" s="188">
        <v>0</v>
      </c>
      <c r="E116" s="188">
        <v>0</v>
      </c>
      <c r="F116" s="189">
        <v>0</v>
      </c>
      <c r="G116" s="190">
        <v>0</v>
      </c>
      <c r="H116" s="191">
        <v>0</v>
      </c>
      <c r="I116" s="192">
        <v>0</v>
      </c>
      <c r="J116" s="21"/>
    </row>
    <row r="117" spans="1:10" x14ac:dyDescent="0.35">
      <c r="A117" s="360"/>
      <c r="B117" s="133" t="s">
        <v>34</v>
      </c>
      <c r="C117" s="156">
        <v>30</v>
      </c>
      <c r="D117" s="157">
        <v>30</v>
      </c>
      <c r="E117" s="157">
        <v>35</v>
      </c>
      <c r="F117" s="158">
        <v>35</v>
      </c>
      <c r="G117" s="159">
        <v>30</v>
      </c>
      <c r="H117" s="160">
        <v>35</v>
      </c>
      <c r="I117" s="161">
        <v>35</v>
      </c>
      <c r="J117" s="21"/>
    </row>
    <row r="118" spans="1:10" x14ac:dyDescent="0.35">
      <c r="A118" s="360"/>
      <c r="B118" s="133" t="s">
        <v>36</v>
      </c>
      <c r="C118" s="156">
        <v>100</v>
      </c>
      <c r="D118" s="157">
        <v>100</v>
      </c>
      <c r="E118" s="157">
        <v>120</v>
      </c>
      <c r="F118" s="158">
        <v>120</v>
      </c>
      <c r="G118" s="159">
        <v>100</v>
      </c>
      <c r="H118" s="160">
        <v>120</v>
      </c>
      <c r="I118" s="161">
        <v>120</v>
      </c>
      <c r="J118" s="21"/>
    </row>
    <row r="119" spans="1:10" x14ac:dyDescent="0.35">
      <c r="A119" s="360"/>
      <c r="B119" s="133" t="s">
        <v>38</v>
      </c>
      <c r="C119" s="156">
        <v>17</v>
      </c>
      <c r="D119" s="157">
        <v>46</v>
      </c>
      <c r="E119" s="157">
        <v>75</v>
      </c>
      <c r="F119" s="158">
        <v>132</v>
      </c>
      <c r="G119" s="159">
        <v>46</v>
      </c>
      <c r="H119" s="160">
        <v>75</v>
      </c>
      <c r="I119" s="161">
        <v>112</v>
      </c>
      <c r="J119" s="21"/>
    </row>
    <row r="120" spans="1:10" x14ac:dyDescent="0.35">
      <c r="A120" s="360"/>
      <c r="B120" s="133" t="s">
        <v>40</v>
      </c>
      <c r="C120" s="156">
        <v>10</v>
      </c>
      <c r="D120" s="157">
        <v>50</v>
      </c>
      <c r="E120" s="157">
        <v>100</v>
      </c>
      <c r="F120" s="158">
        <v>150</v>
      </c>
      <c r="G120" s="159">
        <v>50</v>
      </c>
      <c r="H120" s="160">
        <v>100</v>
      </c>
      <c r="I120" s="161">
        <v>150</v>
      </c>
      <c r="J120" s="21"/>
    </row>
    <row r="121" spans="1:10" x14ac:dyDescent="0.35">
      <c r="A121" s="360"/>
      <c r="B121" s="133" t="s">
        <v>41</v>
      </c>
      <c r="C121" s="156">
        <v>28</v>
      </c>
      <c r="D121" s="157">
        <v>299</v>
      </c>
      <c r="E121" s="157">
        <v>571</v>
      </c>
      <c r="F121" s="158">
        <v>1114</v>
      </c>
      <c r="G121" s="159">
        <v>299</v>
      </c>
      <c r="H121" s="160">
        <v>571</v>
      </c>
      <c r="I121" s="161">
        <v>1114</v>
      </c>
      <c r="J121" s="21"/>
    </row>
    <row r="122" spans="1:10" x14ac:dyDescent="0.35">
      <c r="A122" s="360"/>
      <c r="B122" s="133" t="s">
        <v>43</v>
      </c>
      <c r="C122" s="156">
        <v>258</v>
      </c>
      <c r="D122" s="157">
        <v>269</v>
      </c>
      <c r="E122" s="157">
        <v>280</v>
      </c>
      <c r="F122" s="158">
        <v>303</v>
      </c>
      <c r="G122" s="159">
        <v>269</v>
      </c>
      <c r="H122" s="160">
        <v>280</v>
      </c>
      <c r="I122" s="161">
        <v>303</v>
      </c>
      <c r="J122" s="21"/>
    </row>
    <row r="123" spans="1:10" x14ac:dyDescent="0.35">
      <c r="A123" s="360"/>
      <c r="B123" s="133" t="s">
        <v>45</v>
      </c>
      <c r="C123" s="156">
        <v>3</v>
      </c>
      <c r="D123" s="157">
        <v>10</v>
      </c>
      <c r="E123" s="157">
        <v>10</v>
      </c>
      <c r="F123" s="158">
        <v>20</v>
      </c>
      <c r="G123" s="159">
        <v>10</v>
      </c>
      <c r="H123" s="160">
        <v>10</v>
      </c>
      <c r="I123" s="161">
        <v>20</v>
      </c>
      <c r="J123" s="21"/>
    </row>
    <row r="124" spans="1:10" x14ac:dyDescent="0.35">
      <c r="A124" s="360"/>
      <c r="B124" s="133" t="s">
        <v>47</v>
      </c>
      <c r="C124" s="187">
        <v>0</v>
      </c>
      <c r="D124" s="188">
        <v>0</v>
      </c>
      <c r="E124" s="188">
        <v>0</v>
      </c>
      <c r="F124" s="189">
        <v>0</v>
      </c>
      <c r="G124" s="190">
        <v>0</v>
      </c>
      <c r="H124" s="191">
        <v>0</v>
      </c>
      <c r="I124" s="192">
        <v>0</v>
      </c>
      <c r="J124" s="21"/>
    </row>
    <row r="125" spans="1:10" x14ac:dyDescent="0.35">
      <c r="A125" s="360"/>
      <c r="B125" s="133" t="s">
        <v>49</v>
      </c>
      <c r="C125" s="156">
        <v>2</v>
      </c>
      <c r="D125" s="157">
        <v>64</v>
      </c>
      <c r="E125" s="157">
        <v>100</v>
      </c>
      <c r="F125" s="158">
        <v>132</v>
      </c>
      <c r="G125" s="159">
        <v>67</v>
      </c>
      <c r="H125" s="160">
        <v>110</v>
      </c>
      <c r="I125" s="161">
        <v>146</v>
      </c>
      <c r="J125" s="21"/>
    </row>
    <row r="126" spans="1:10" x14ac:dyDescent="0.35">
      <c r="A126" s="360"/>
      <c r="B126" s="133" t="s">
        <v>50</v>
      </c>
      <c r="C126" s="156">
        <v>6</v>
      </c>
      <c r="D126" s="157">
        <v>25</v>
      </c>
      <c r="E126" s="157">
        <v>40</v>
      </c>
      <c r="F126" s="158">
        <v>55</v>
      </c>
      <c r="G126" s="159">
        <v>25</v>
      </c>
      <c r="H126" s="160">
        <v>40</v>
      </c>
      <c r="I126" s="161">
        <v>55</v>
      </c>
      <c r="J126" s="21"/>
    </row>
    <row r="127" spans="1:10" x14ac:dyDescent="0.35">
      <c r="A127" s="361"/>
      <c r="B127" s="134" t="s">
        <v>51</v>
      </c>
      <c r="C127" s="193">
        <v>0</v>
      </c>
      <c r="D127" s="194">
        <v>0</v>
      </c>
      <c r="E127" s="194">
        <v>0</v>
      </c>
      <c r="F127" s="195">
        <v>0</v>
      </c>
      <c r="G127" s="196">
        <v>0</v>
      </c>
      <c r="H127" s="197">
        <v>0</v>
      </c>
      <c r="I127" s="198">
        <v>0</v>
      </c>
      <c r="J127" s="22"/>
    </row>
    <row r="128" spans="1:10" x14ac:dyDescent="0.35">
      <c r="A128" s="362" t="s">
        <v>157</v>
      </c>
      <c r="B128" s="130" t="s">
        <v>29</v>
      </c>
      <c r="C128" s="156">
        <v>216</v>
      </c>
      <c r="D128" s="157">
        <v>409</v>
      </c>
      <c r="E128" s="157">
        <v>625</v>
      </c>
      <c r="F128" s="189">
        <v>896</v>
      </c>
      <c r="G128" s="159">
        <v>348</v>
      </c>
      <c r="H128" s="160">
        <v>531</v>
      </c>
      <c r="I128" s="161">
        <v>677</v>
      </c>
      <c r="J128" s="136" t="s">
        <v>158</v>
      </c>
    </row>
    <row r="129" spans="1:10" x14ac:dyDescent="0.35">
      <c r="A129" s="362"/>
      <c r="B129" s="130" t="s">
        <v>30</v>
      </c>
      <c r="C129" s="156">
        <v>24</v>
      </c>
      <c r="D129" s="157">
        <v>35</v>
      </c>
      <c r="E129" s="157">
        <v>95</v>
      </c>
      <c r="F129" s="158">
        <v>130</v>
      </c>
      <c r="G129" s="159">
        <v>42</v>
      </c>
      <c r="H129" s="160">
        <v>94</v>
      </c>
      <c r="I129" s="161">
        <v>111</v>
      </c>
      <c r="J129" s="137" t="s">
        <v>158</v>
      </c>
    </row>
    <row r="130" spans="1:10" x14ac:dyDescent="0.35">
      <c r="A130" s="362"/>
      <c r="B130" s="130" t="s">
        <v>31</v>
      </c>
      <c r="C130" s="156">
        <v>5</v>
      </c>
      <c r="D130" s="157">
        <v>5</v>
      </c>
      <c r="E130" s="157">
        <v>8</v>
      </c>
      <c r="F130" s="158">
        <v>8</v>
      </c>
      <c r="G130" s="159">
        <v>5</v>
      </c>
      <c r="H130" s="160">
        <v>8</v>
      </c>
      <c r="I130" s="161">
        <v>8</v>
      </c>
      <c r="J130" s="137" t="s">
        <v>158</v>
      </c>
    </row>
    <row r="131" spans="1:10" x14ac:dyDescent="0.35">
      <c r="A131" s="362"/>
      <c r="B131" s="130" t="s">
        <v>32</v>
      </c>
      <c r="C131" s="187">
        <v>0</v>
      </c>
      <c r="D131" s="188">
        <v>0</v>
      </c>
      <c r="E131" s="188">
        <v>0</v>
      </c>
      <c r="F131" s="189">
        <v>0</v>
      </c>
      <c r="G131" s="190">
        <v>0</v>
      </c>
      <c r="H131" s="191">
        <v>0</v>
      </c>
      <c r="I131" s="192">
        <v>0</v>
      </c>
      <c r="J131" s="137" t="s">
        <v>158</v>
      </c>
    </row>
    <row r="132" spans="1:10" x14ac:dyDescent="0.35">
      <c r="A132" s="362"/>
      <c r="B132" s="130" t="s">
        <v>34</v>
      </c>
      <c r="C132" s="156">
        <v>76</v>
      </c>
      <c r="D132" s="157">
        <v>76</v>
      </c>
      <c r="E132" s="157">
        <v>76</v>
      </c>
      <c r="F132" s="158">
        <v>76</v>
      </c>
      <c r="G132" s="159">
        <v>76</v>
      </c>
      <c r="H132" s="160">
        <v>76</v>
      </c>
      <c r="I132" s="161">
        <v>76</v>
      </c>
      <c r="J132" s="137" t="s">
        <v>158</v>
      </c>
    </row>
    <row r="133" spans="1:10" x14ac:dyDescent="0.35">
      <c r="A133" s="362"/>
      <c r="B133" s="130" t="s">
        <v>36</v>
      </c>
      <c r="C133" s="156">
        <v>1234</v>
      </c>
      <c r="D133" s="157">
        <v>1234</v>
      </c>
      <c r="E133" s="157">
        <v>1234</v>
      </c>
      <c r="F133" s="158">
        <v>871</v>
      </c>
      <c r="G133" s="159">
        <v>1234</v>
      </c>
      <c r="H133" s="160">
        <v>1234</v>
      </c>
      <c r="I133" s="161">
        <v>871</v>
      </c>
      <c r="J133" s="137" t="s">
        <v>158</v>
      </c>
    </row>
    <row r="134" spans="1:10" x14ac:dyDescent="0.35">
      <c r="A134" s="362"/>
      <c r="B134" s="130" t="s">
        <v>38</v>
      </c>
      <c r="C134" s="156">
        <v>27</v>
      </c>
      <c r="D134" s="157">
        <v>427</v>
      </c>
      <c r="E134" s="157">
        <v>630</v>
      </c>
      <c r="F134" s="158">
        <v>1180</v>
      </c>
      <c r="G134" s="159">
        <v>427</v>
      </c>
      <c r="H134" s="160">
        <v>630</v>
      </c>
      <c r="I134" s="161">
        <v>1180</v>
      </c>
      <c r="J134" s="137" t="s">
        <v>158</v>
      </c>
    </row>
    <row r="135" spans="1:10" x14ac:dyDescent="0.35">
      <c r="A135" s="362"/>
      <c r="B135" s="130" t="s">
        <v>40</v>
      </c>
      <c r="C135" s="187">
        <v>21</v>
      </c>
      <c r="D135" s="188">
        <v>21</v>
      </c>
      <c r="E135" s="188">
        <v>169</v>
      </c>
      <c r="F135" s="189">
        <v>262</v>
      </c>
      <c r="G135" s="190">
        <v>21</v>
      </c>
      <c r="H135" s="191">
        <v>169</v>
      </c>
      <c r="I135" s="192">
        <v>262</v>
      </c>
      <c r="J135" s="137" t="s">
        <v>158</v>
      </c>
    </row>
    <row r="136" spans="1:10" x14ac:dyDescent="0.35">
      <c r="A136" s="362"/>
      <c r="B136" s="130" t="s">
        <v>41</v>
      </c>
      <c r="C136" s="156">
        <v>16</v>
      </c>
      <c r="D136" s="157">
        <v>2316</v>
      </c>
      <c r="E136" s="157">
        <v>5762</v>
      </c>
      <c r="F136" s="158">
        <v>9346</v>
      </c>
      <c r="G136" s="159">
        <v>2316</v>
      </c>
      <c r="H136" s="160">
        <v>5762</v>
      </c>
      <c r="I136" s="161">
        <v>9346</v>
      </c>
      <c r="J136" s="137" t="s">
        <v>158</v>
      </c>
    </row>
    <row r="137" spans="1:10" x14ac:dyDescent="0.35">
      <c r="A137" s="362"/>
      <c r="B137" s="130" t="s">
        <v>43</v>
      </c>
      <c r="C137" s="156">
        <v>1100</v>
      </c>
      <c r="D137" s="157">
        <v>1167</v>
      </c>
      <c r="E137" s="157">
        <v>1233</v>
      </c>
      <c r="F137" s="158">
        <v>1300</v>
      </c>
      <c r="G137" s="159">
        <v>1167</v>
      </c>
      <c r="H137" s="160">
        <v>1233</v>
      </c>
      <c r="I137" s="161">
        <v>1300</v>
      </c>
      <c r="J137" s="137" t="s">
        <v>158</v>
      </c>
    </row>
    <row r="138" spans="1:10" x14ac:dyDescent="0.35">
      <c r="A138" s="362"/>
      <c r="B138" s="130" t="s">
        <v>45</v>
      </c>
      <c r="C138" s="156">
        <v>15</v>
      </c>
      <c r="D138" s="157">
        <v>115</v>
      </c>
      <c r="E138" s="157">
        <v>227</v>
      </c>
      <c r="F138" s="158">
        <v>540</v>
      </c>
      <c r="G138" s="159">
        <v>115</v>
      </c>
      <c r="H138" s="160">
        <v>227</v>
      </c>
      <c r="I138" s="161">
        <v>540</v>
      </c>
      <c r="J138" s="137" t="s">
        <v>158</v>
      </c>
    </row>
    <row r="139" spans="1:10" x14ac:dyDescent="0.35">
      <c r="A139" s="362"/>
      <c r="B139" s="130" t="s">
        <v>47</v>
      </c>
      <c r="C139" s="187">
        <v>0</v>
      </c>
      <c r="D139" s="188">
        <v>0</v>
      </c>
      <c r="E139" s="188">
        <v>0</v>
      </c>
      <c r="F139" s="189">
        <v>0</v>
      </c>
      <c r="G139" s="190">
        <v>0</v>
      </c>
      <c r="H139" s="191">
        <v>0</v>
      </c>
      <c r="I139" s="192">
        <v>0</v>
      </c>
      <c r="J139" s="137" t="s">
        <v>158</v>
      </c>
    </row>
    <row r="140" spans="1:10" x14ac:dyDescent="0.35">
      <c r="A140" s="362"/>
      <c r="B140" s="130" t="s">
        <v>49</v>
      </c>
      <c r="C140" s="156">
        <v>57</v>
      </c>
      <c r="D140" s="157">
        <v>107</v>
      </c>
      <c r="E140" s="157">
        <v>164</v>
      </c>
      <c r="F140" s="158">
        <v>208</v>
      </c>
      <c r="G140" s="159">
        <v>91</v>
      </c>
      <c r="H140" s="160">
        <v>139</v>
      </c>
      <c r="I140" s="161">
        <v>177</v>
      </c>
      <c r="J140" s="137" t="s">
        <v>158</v>
      </c>
    </row>
    <row r="141" spans="1:10" x14ac:dyDescent="0.35">
      <c r="A141" s="362"/>
      <c r="B141" s="130" t="s">
        <v>50</v>
      </c>
      <c r="C141" s="156">
        <v>35</v>
      </c>
      <c r="D141" s="157">
        <v>211</v>
      </c>
      <c r="E141" s="157">
        <v>211</v>
      </c>
      <c r="F141" s="158">
        <v>211</v>
      </c>
      <c r="G141" s="159">
        <v>211</v>
      </c>
      <c r="H141" s="160">
        <v>211</v>
      </c>
      <c r="I141" s="161">
        <v>211</v>
      </c>
      <c r="J141" s="138" t="s">
        <v>158</v>
      </c>
    </row>
    <row r="142" spans="1:10" ht="15" thickBot="1" x14ac:dyDescent="0.4">
      <c r="A142" s="366"/>
      <c r="B142" s="135" t="s">
        <v>51</v>
      </c>
      <c r="C142" s="174">
        <v>90</v>
      </c>
      <c r="D142" s="175">
        <v>90</v>
      </c>
      <c r="E142" s="175">
        <v>90</v>
      </c>
      <c r="F142" s="176">
        <v>90</v>
      </c>
      <c r="G142" s="177">
        <v>90</v>
      </c>
      <c r="H142" s="178">
        <v>90</v>
      </c>
      <c r="I142" s="179">
        <v>90</v>
      </c>
      <c r="J142" s="139" t="s">
        <v>158</v>
      </c>
    </row>
    <row r="143" spans="1:10" ht="14.5" customHeight="1" x14ac:dyDescent="0.35">
      <c r="A143" s="360" t="s">
        <v>159</v>
      </c>
      <c r="B143" s="133" t="s">
        <v>29</v>
      </c>
      <c r="C143" s="156">
        <v>4233</v>
      </c>
      <c r="D143" s="157">
        <v>7643</v>
      </c>
      <c r="E143" s="157">
        <v>10061</v>
      </c>
      <c r="F143" s="158">
        <v>12331</v>
      </c>
      <c r="G143" s="159">
        <v>6407</v>
      </c>
      <c r="H143" s="160">
        <v>7994</v>
      </c>
      <c r="I143" s="161">
        <v>10036</v>
      </c>
      <c r="J143" s="363" t="s">
        <v>266</v>
      </c>
    </row>
    <row r="144" spans="1:10" x14ac:dyDescent="0.35">
      <c r="A144" s="360"/>
      <c r="B144" s="133" t="s">
        <v>30</v>
      </c>
      <c r="C144" s="156">
        <v>1353</v>
      </c>
      <c r="D144" s="157">
        <v>3482</v>
      </c>
      <c r="E144" s="157">
        <v>4972</v>
      </c>
      <c r="F144" s="158">
        <v>6318</v>
      </c>
      <c r="G144" s="159">
        <v>2868</v>
      </c>
      <c r="H144" s="160">
        <v>3958</v>
      </c>
      <c r="I144" s="161">
        <v>5130</v>
      </c>
      <c r="J144" s="364"/>
    </row>
    <row r="145" spans="1:10" x14ac:dyDescent="0.35">
      <c r="A145" s="360"/>
      <c r="B145" s="133" t="s">
        <v>31</v>
      </c>
      <c r="C145" s="156">
        <v>387</v>
      </c>
      <c r="D145" s="157">
        <v>1002</v>
      </c>
      <c r="E145" s="157">
        <v>1419</v>
      </c>
      <c r="F145" s="158">
        <v>1601</v>
      </c>
      <c r="G145" s="159">
        <v>977</v>
      </c>
      <c r="H145" s="160">
        <v>1520</v>
      </c>
      <c r="I145" s="161">
        <v>1778</v>
      </c>
      <c r="J145" s="364"/>
    </row>
    <row r="146" spans="1:10" x14ac:dyDescent="0.35">
      <c r="A146" s="360"/>
      <c r="B146" s="133" t="s">
        <v>32</v>
      </c>
      <c r="C146" s="187">
        <v>0</v>
      </c>
      <c r="D146" s="188">
        <v>0</v>
      </c>
      <c r="E146" s="188">
        <v>0</v>
      </c>
      <c r="F146" s="189">
        <v>0</v>
      </c>
      <c r="G146" s="190">
        <v>0</v>
      </c>
      <c r="H146" s="191">
        <v>0</v>
      </c>
      <c r="I146" s="192">
        <v>0</v>
      </c>
      <c r="J146" s="364"/>
    </row>
    <row r="147" spans="1:10" x14ac:dyDescent="0.35">
      <c r="A147" s="360"/>
      <c r="B147" s="133" t="s">
        <v>34</v>
      </c>
      <c r="C147" s="156">
        <v>1013</v>
      </c>
      <c r="D147" s="157">
        <v>1058</v>
      </c>
      <c r="E147" s="157">
        <v>1078</v>
      </c>
      <c r="F147" s="158">
        <v>1109</v>
      </c>
      <c r="G147" s="159">
        <v>1058</v>
      </c>
      <c r="H147" s="160">
        <v>1078</v>
      </c>
      <c r="I147" s="161">
        <v>1109</v>
      </c>
      <c r="J147" s="364"/>
    </row>
    <row r="148" spans="1:10" x14ac:dyDescent="0.35">
      <c r="A148" s="360"/>
      <c r="B148" s="133" t="s">
        <v>36</v>
      </c>
      <c r="C148" s="156">
        <v>940</v>
      </c>
      <c r="D148" s="157">
        <v>953</v>
      </c>
      <c r="E148" s="157">
        <v>945</v>
      </c>
      <c r="F148" s="158">
        <v>928</v>
      </c>
      <c r="G148" s="159">
        <v>953</v>
      </c>
      <c r="H148" s="160">
        <v>945</v>
      </c>
      <c r="I148" s="161">
        <v>928</v>
      </c>
      <c r="J148" s="364"/>
    </row>
    <row r="149" spans="1:10" x14ac:dyDescent="0.35">
      <c r="A149" s="360"/>
      <c r="B149" s="133" t="s">
        <v>38</v>
      </c>
      <c r="C149" s="156">
        <v>553</v>
      </c>
      <c r="D149" s="157">
        <v>1216</v>
      </c>
      <c r="E149" s="157">
        <v>2109</v>
      </c>
      <c r="F149" s="158">
        <v>3402</v>
      </c>
      <c r="G149" s="159">
        <v>1185</v>
      </c>
      <c r="H149" s="160">
        <v>1583</v>
      </c>
      <c r="I149" s="161">
        <v>2563</v>
      </c>
      <c r="J149" s="364"/>
    </row>
    <row r="150" spans="1:10" x14ac:dyDescent="0.35">
      <c r="A150" s="360"/>
      <c r="B150" s="133" t="s">
        <v>40</v>
      </c>
      <c r="C150" s="187">
        <v>0</v>
      </c>
      <c r="D150" s="157">
        <v>379</v>
      </c>
      <c r="E150" s="157">
        <v>942</v>
      </c>
      <c r="F150" s="158">
        <v>964</v>
      </c>
      <c r="G150" s="159">
        <v>379</v>
      </c>
      <c r="H150" s="160">
        <v>942</v>
      </c>
      <c r="I150" s="161">
        <v>964</v>
      </c>
      <c r="J150" s="364"/>
    </row>
    <row r="151" spans="1:10" x14ac:dyDescent="0.35">
      <c r="A151" s="360"/>
      <c r="B151" s="133" t="s">
        <v>41</v>
      </c>
      <c r="C151" s="156">
        <v>1666</v>
      </c>
      <c r="D151" s="157">
        <v>6189</v>
      </c>
      <c r="E151" s="157">
        <v>16978</v>
      </c>
      <c r="F151" s="158">
        <v>22888</v>
      </c>
      <c r="G151" s="159">
        <v>6189</v>
      </c>
      <c r="H151" s="160">
        <v>16978</v>
      </c>
      <c r="I151" s="161">
        <v>22888</v>
      </c>
      <c r="J151" s="364"/>
    </row>
    <row r="152" spans="1:10" x14ac:dyDescent="0.35">
      <c r="A152" s="360"/>
      <c r="B152" s="133" t="s">
        <v>43</v>
      </c>
      <c r="C152" s="156">
        <v>3907</v>
      </c>
      <c r="D152" s="157">
        <v>3894</v>
      </c>
      <c r="E152" s="157">
        <v>3884</v>
      </c>
      <c r="F152" s="158">
        <v>3960</v>
      </c>
      <c r="G152" s="159">
        <v>3894</v>
      </c>
      <c r="H152" s="160">
        <v>3884</v>
      </c>
      <c r="I152" s="161">
        <v>3960</v>
      </c>
      <c r="J152" s="364"/>
    </row>
    <row r="153" spans="1:10" x14ac:dyDescent="0.35">
      <c r="A153" s="360"/>
      <c r="B153" s="133" t="s">
        <v>45</v>
      </c>
      <c r="C153" s="187">
        <v>0</v>
      </c>
      <c r="D153" s="157">
        <v>136</v>
      </c>
      <c r="E153" s="157">
        <v>272</v>
      </c>
      <c r="F153" s="158">
        <v>272</v>
      </c>
      <c r="G153" s="159">
        <v>136</v>
      </c>
      <c r="H153" s="160">
        <v>272</v>
      </c>
      <c r="I153" s="161">
        <v>272</v>
      </c>
      <c r="J153" s="364"/>
    </row>
    <row r="154" spans="1:10" x14ac:dyDescent="0.35">
      <c r="A154" s="360"/>
      <c r="B154" s="133" t="s">
        <v>47</v>
      </c>
      <c r="C154" s="187">
        <v>0</v>
      </c>
      <c r="D154" s="188">
        <v>0</v>
      </c>
      <c r="E154" s="188">
        <v>0</v>
      </c>
      <c r="F154" s="189">
        <v>0</v>
      </c>
      <c r="G154" s="190">
        <v>0</v>
      </c>
      <c r="H154" s="191">
        <v>0</v>
      </c>
      <c r="I154" s="192">
        <v>0</v>
      </c>
      <c r="J154" s="364"/>
    </row>
    <row r="155" spans="1:10" x14ac:dyDescent="0.35">
      <c r="A155" s="360"/>
      <c r="B155" s="133" t="s">
        <v>49</v>
      </c>
      <c r="C155" s="156">
        <v>593</v>
      </c>
      <c r="D155" s="157">
        <v>2102</v>
      </c>
      <c r="E155" s="157">
        <v>2969</v>
      </c>
      <c r="F155" s="158">
        <v>3927</v>
      </c>
      <c r="G155" s="159">
        <v>1782</v>
      </c>
      <c r="H155" s="160">
        <v>2431</v>
      </c>
      <c r="I155" s="161">
        <v>3431</v>
      </c>
      <c r="J155" s="364"/>
    </row>
    <row r="156" spans="1:10" x14ac:dyDescent="0.35">
      <c r="A156" s="360"/>
      <c r="B156" s="133" t="s">
        <v>50</v>
      </c>
      <c r="C156" s="156">
        <v>87</v>
      </c>
      <c r="D156" s="157">
        <v>653</v>
      </c>
      <c r="E156" s="157">
        <v>1153</v>
      </c>
      <c r="F156" s="158">
        <v>1873</v>
      </c>
      <c r="G156" s="159">
        <v>623</v>
      </c>
      <c r="H156" s="160">
        <v>1100</v>
      </c>
      <c r="I156" s="161">
        <v>1875</v>
      </c>
      <c r="J156" s="364"/>
    </row>
    <row r="157" spans="1:10" ht="15" thickBot="1" x14ac:dyDescent="0.4">
      <c r="A157" s="361"/>
      <c r="B157" s="134" t="s">
        <v>51</v>
      </c>
      <c r="C157" s="193">
        <v>0</v>
      </c>
      <c r="D157" s="194">
        <v>0</v>
      </c>
      <c r="E157" s="194">
        <v>0</v>
      </c>
      <c r="F157" s="195">
        <v>0</v>
      </c>
      <c r="G157" s="196">
        <v>0</v>
      </c>
      <c r="H157" s="197">
        <v>0</v>
      </c>
      <c r="I157" s="198">
        <v>0</v>
      </c>
      <c r="J157" s="365"/>
    </row>
    <row r="158" spans="1:10" ht="14.5" customHeight="1" x14ac:dyDescent="0.35">
      <c r="A158" s="362" t="s">
        <v>160</v>
      </c>
      <c r="B158" s="130" t="s">
        <v>29</v>
      </c>
      <c r="C158" s="187">
        <v>0</v>
      </c>
      <c r="D158" s="188">
        <v>0</v>
      </c>
      <c r="E158" s="188">
        <v>0</v>
      </c>
      <c r="F158" s="189">
        <v>0</v>
      </c>
      <c r="G158" s="190">
        <v>0</v>
      </c>
      <c r="H158" s="191">
        <v>0</v>
      </c>
      <c r="I158" s="192">
        <v>0</v>
      </c>
      <c r="J158" s="353" t="s">
        <v>161</v>
      </c>
    </row>
    <row r="159" spans="1:10" ht="14.5" customHeight="1" x14ac:dyDescent="0.35">
      <c r="A159" s="362"/>
      <c r="B159" s="130" t="s">
        <v>30</v>
      </c>
      <c r="C159" s="356" t="s">
        <v>162</v>
      </c>
      <c r="D159" s="357"/>
      <c r="E159" s="357"/>
      <c r="F159" s="357"/>
      <c r="G159" s="357"/>
      <c r="H159" s="357"/>
      <c r="I159" s="358"/>
      <c r="J159" s="354"/>
    </row>
    <row r="160" spans="1:10" ht="14.5" customHeight="1" x14ac:dyDescent="0.35">
      <c r="A160" s="362"/>
      <c r="B160" s="130" t="s">
        <v>31</v>
      </c>
      <c r="C160" s="356" t="s">
        <v>162</v>
      </c>
      <c r="D160" s="357"/>
      <c r="E160" s="357"/>
      <c r="F160" s="357"/>
      <c r="G160" s="357"/>
      <c r="H160" s="357"/>
      <c r="I160" s="358"/>
      <c r="J160" s="354"/>
    </row>
    <row r="161" spans="1:15" ht="14.5" customHeight="1" x14ac:dyDescent="0.35">
      <c r="A161" s="362"/>
      <c r="B161" s="130" t="s">
        <v>32</v>
      </c>
      <c r="C161" s="187">
        <v>0</v>
      </c>
      <c r="D161" s="188">
        <v>0</v>
      </c>
      <c r="E161" s="188">
        <v>0</v>
      </c>
      <c r="F161" s="189">
        <v>0</v>
      </c>
      <c r="G161" s="190">
        <v>0</v>
      </c>
      <c r="H161" s="191">
        <v>0</v>
      </c>
      <c r="I161" s="192">
        <v>0</v>
      </c>
      <c r="J161" s="354"/>
    </row>
    <row r="162" spans="1:15" ht="14.5" customHeight="1" x14ac:dyDescent="0.35">
      <c r="A162" s="362"/>
      <c r="B162" s="130" t="s">
        <v>34</v>
      </c>
      <c r="C162" s="356" t="s">
        <v>162</v>
      </c>
      <c r="D162" s="357"/>
      <c r="E162" s="357"/>
      <c r="F162" s="357"/>
      <c r="G162" s="357"/>
      <c r="H162" s="357"/>
      <c r="I162" s="358"/>
      <c r="J162" s="354"/>
    </row>
    <row r="163" spans="1:15" ht="14.5" customHeight="1" x14ac:dyDescent="0.35">
      <c r="A163" s="362"/>
      <c r="B163" s="130" t="s">
        <v>36</v>
      </c>
      <c r="C163" s="156">
        <v>1457</v>
      </c>
      <c r="D163" s="157">
        <v>4020</v>
      </c>
      <c r="E163" s="157">
        <v>3029</v>
      </c>
      <c r="F163" s="158">
        <v>3920</v>
      </c>
      <c r="G163" s="159">
        <v>4020</v>
      </c>
      <c r="H163" s="160">
        <v>3029</v>
      </c>
      <c r="I163" s="161">
        <v>3920</v>
      </c>
      <c r="J163" s="354"/>
    </row>
    <row r="164" spans="1:15" ht="14.5" customHeight="1" x14ac:dyDescent="0.35">
      <c r="A164" s="362"/>
      <c r="B164" s="130" t="s">
        <v>38</v>
      </c>
      <c r="C164" s="187">
        <v>0</v>
      </c>
      <c r="D164" s="188">
        <v>0</v>
      </c>
      <c r="E164" s="188">
        <v>0</v>
      </c>
      <c r="F164" s="189">
        <v>0</v>
      </c>
      <c r="G164" s="190">
        <v>0</v>
      </c>
      <c r="H164" s="191">
        <v>0</v>
      </c>
      <c r="I164" s="192">
        <v>0</v>
      </c>
      <c r="J164" s="354"/>
    </row>
    <row r="165" spans="1:15" ht="14.5" customHeight="1" x14ac:dyDescent="0.35">
      <c r="A165" s="362"/>
      <c r="B165" s="130" t="s">
        <v>40</v>
      </c>
      <c r="C165" s="356" t="s">
        <v>162</v>
      </c>
      <c r="D165" s="357"/>
      <c r="E165" s="357"/>
      <c r="F165" s="357"/>
      <c r="G165" s="357"/>
      <c r="H165" s="357"/>
      <c r="I165" s="358"/>
      <c r="J165" s="354"/>
    </row>
    <row r="166" spans="1:15" ht="14.5" customHeight="1" x14ac:dyDescent="0.35">
      <c r="A166" s="362"/>
      <c r="B166" s="130" t="s">
        <v>41</v>
      </c>
      <c r="C166" s="356" t="s">
        <v>162</v>
      </c>
      <c r="D166" s="357"/>
      <c r="E166" s="357"/>
      <c r="F166" s="357"/>
      <c r="G166" s="357"/>
      <c r="H166" s="357"/>
      <c r="I166" s="358"/>
      <c r="J166" s="354"/>
    </row>
    <row r="167" spans="1:15" ht="14.5" customHeight="1" x14ac:dyDescent="0.35">
      <c r="A167" s="362"/>
      <c r="B167" s="130" t="s">
        <v>43</v>
      </c>
      <c r="C167" s="187">
        <v>0</v>
      </c>
      <c r="D167" s="188">
        <v>0</v>
      </c>
      <c r="E167" s="188">
        <v>0</v>
      </c>
      <c r="F167" s="189">
        <v>0</v>
      </c>
      <c r="G167" s="190">
        <v>0</v>
      </c>
      <c r="H167" s="191">
        <v>0</v>
      </c>
      <c r="I167" s="192">
        <v>0</v>
      </c>
      <c r="J167" s="354"/>
    </row>
    <row r="168" spans="1:15" ht="14.5" customHeight="1" x14ac:dyDescent="0.35">
      <c r="A168" s="362"/>
      <c r="B168" s="130" t="s">
        <v>45</v>
      </c>
      <c r="C168" s="356" t="s">
        <v>162</v>
      </c>
      <c r="D168" s="357"/>
      <c r="E168" s="357"/>
      <c r="F168" s="357"/>
      <c r="G168" s="357"/>
      <c r="H168" s="357"/>
      <c r="I168" s="358"/>
      <c r="J168" s="354"/>
    </row>
    <row r="169" spans="1:15" ht="14.5" customHeight="1" x14ac:dyDescent="0.35">
      <c r="A169" s="362"/>
      <c r="B169" s="130" t="s">
        <v>47</v>
      </c>
      <c r="C169" s="356" t="s">
        <v>162</v>
      </c>
      <c r="D169" s="357"/>
      <c r="E169" s="357"/>
      <c r="F169" s="357"/>
      <c r="G169" s="357"/>
      <c r="H169" s="357"/>
      <c r="I169" s="358"/>
      <c r="J169" s="354"/>
    </row>
    <row r="170" spans="1:15" ht="14.5" customHeight="1" x14ac:dyDescent="0.35">
      <c r="A170" s="362"/>
      <c r="B170" s="130" t="s">
        <v>49</v>
      </c>
      <c r="C170" s="187">
        <v>0</v>
      </c>
      <c r="D170" s="188">
        <v>0</v>
      </c>
      <c r="E170" s="188">
        <v>0</v>
      </c>
      <c r="F170" s="189">
        <v>0</v>
      </c>
      <c r="G170" s="190">
        <v>0</v>
      </c>
      <c r="H170" s="191">
        <v>0</v>
      </c>
      <c r="I170" s="192">
        <v>0</v>
      </c>
      <c r="J170" s="354"/>
    </row>
    <row r="171" spans="1:15" ht="14.5" customHeight="1" x14ac:dyDescent="0.35">
      <c r="A171" s="362"/>
      <c r="B171" s="130" t="s">
        <v>50</v>
      </c>
      <c r="C171" s="187">
        <v>0</v>
      </c>
      <c r="D171" s="157">
        <v>400</v>
      </c>
      <c r="E171" s="157">
        <v>400</v>
      </c>
      <c r="F171" s="158">
        <v>400</v>
      </c>
      <c r="G171" s="159">
        <v>400</v>
      </c>
      <c r="H171" s="160">
        <v>400</v>
      </c>
      <c r="I171" s="161">
        <v>400</v>
      </c>
      <c r="J171" s="354"/>
    </row>
    <row r="172" spans="1:15" ht="15" customHeight="1" x14ac:dyDescent="0.35">
      <c r="A172" s="366"/>
      <c r="B172" s="135" t="s">
        <v>51</v>
      </c>
      <c r="C172" s="193">
        <v>0</v>
      </c>
      <c r="D172" s="194">
        <v>0</v>
      </c>
      <c r="E172" s="175">
        <v>300</v>
      </c>
      <c r="F172" s="176">
        <v>300</v>
      </c>
      <c r="G172" s="196">
        <v>0</v>
      </c>
      <c r="H172" s="178">
        <v>300</v>
      </c>
      <c r="I172" s="179">
        <v>300</v>
      </c>
      <c r="J172" s="355"/>
    </row>
    <row r="173" spans="1:15" x14ac:dyDescent="0.35">
      <c r="A173" s="360" t="s">
        <v>257</v>
      </c>
      <c r="B173" s="133" t="s">
        <v>29</v>
      </c>
      <c r="C173" s="156">
        <v>16603</v>
      </c>
      <c r="D173" s="157">
        <v>26580</v>
      </c>
      <c r="E173" s="157">
        <v>34256</v>
      </c>
      <c r="F173" s="158">
        <v>41350</v>
      </c>
      <c r="G173" s="159">
        <v>22663</v>
      </c>
      <c r="H173" s="160">
        <v>27824</v>
      </c>
      <c r="I173" s="161">
        <v>33854</v>
      </c>
      <c r="J173" s="184"/>
      <c r="K173" s="145">
        <v>31825.589999999938</v>
      </c>
      <c r="L173" s="146">
        <v>35254.689999999922</v>
      </c>
      <c r="M173" s="147">
        <v>37868.620000000003</v>
      </c>
      <c r="N173" s="147">
        <v>42109.119999999944</v>
      </c>
      <c r="O173" s="148"/>
    </row>
    <row r="174" spans="1:15" x14ac:dyDescent="0.35">
      <c r="A174" s="360"/>
      <c r="B174" s="133" t="s">
        <v>30</v>
      </c>
      <c r="C174" s="156">
        <v>9926</v>
      </c>
      <c r="D174" s="157">
        <v>25039</v>
      </c>
      <c r="E174" s="157">
        <v>35662</v>
      </c>
      <c r="F174" s="158">
        <v>45044</v>
      </c>
      <c r="G174" s="159">
        <v>20686</v>
      </c>
      <c r="H174" s="160">
        <v>28612</v>
      </c>
      <c r="I174" s="161">
        <v>36773</v>
      </c>
      <c r="J174" s="185"/>
      <c r="K174" s="149">
        <v>32321.209999999995</v>
      </c>
      <c r="L174" s="93">
        <v>37275.070000000022</v>
      </c>
      <c r="M174" s="78">
        <v>40620.889999999912</v>
      </c>
      <c r="N174" s="78">
        <v>46631.099999999962</v>
      </c>
      <c r="O174" s="150"/>
    </row>
    <row r="175" spans="1:15" x14ac:dyDescent="0.35">
      <c r="A175" s="360"/>
      <c r="B175" s="133" t="s">
        <v>31</v>
      </c>
      <c r="C175" s="156">
        <v>2740</v>
      </c>
      <c r="D175" s="157">
        <v>9438</v>
      </c>
      <c r="E175" s="157">
        <v>14948</v>
      </c>
      <c r="F175" s="158">
        <v>16847</v>
      </c>
      <c r="G175" s="159">
        <v>11227</v>
      </c>
      <c r="H175" s="160">
        <v>17611</v>
      </c>
      <c r="I175" s="161">
        <v>20852</v>
      </c>
      <c r="J175" s="185"/>
      <c r="K175" s="149">
        <v>7542.2100000000009</v>
      </c>
      <c r="L175" s="93">
        <v>10322.720000000001</v>
      </c>
      <c r="M175" s="78">
        <v>12750.699999999999</v>
      </c>
      <c r="N175" s="78">
        <v>13078.22</v>
      </c>
      <c r="O175" s="150"/>
    </row>
    <row r="176" spans="1:15" x14ac:dyDescent="0.35">
      <c r="A176" s="360"/>
      <c r="B176" s="133" t="s">
        <v>32</v>
      </c>
      <c r="C176" s="187">
        <v>0</v>
      </c>
      <c r="D176" s="188">
        <v>0</v>
      </c>
      <c r="E176" s="188">
        <v>0</v>
      </c>
      <c r="F176" s="189">
        <v>0</v>
      </c>
      <c r="G176" s="190">
        <v>0</v>
      </c>
      <c r="H176" s="191">
        <v>0</v>
      </c>
      <c r="I176" s="192">
        <v>0</v>
      </c>
      <c r="J176" s="185"/>
      <c r="K176" s="151">
        <v>0</v>
      </c>
      <c r="L176" s="117">
        <v>0</v>
      </c>
      <c r="M176" s="118">
        <v>0</v>
      </c>
      <c r="N176" s="118">
        <v>0</v>
      </c>
      <c r="O176" s="150"/>
    </row>
    <row r="177" spans="1:15" x14ac:dyDescent="0.35">
      <c r="A177" s="360"/>
      <c r="B177" s="133" t="s">
        <v>34</v>
      </c>
      <c r="C177" s="156">
        <v>4788</v>
      </c>
      <c r="D177" s="157">
        <v>4768</v>
      </c>
      <c r="E177" s="157">
        <v>4739</v>
      </c>
      <c r="F177" s="158">
        <v>4632</v>
      </c>
      <c r="G177" s="159">
        <v>4768</v>
      </c>
      <c r="H177" s="160">
        <v>4739</v>
      </c>
      <c r="I177" s="161">
        <v>4632</v>
      </c>
      <c r="J177" s="301" t="s">
        <v>61</v>
      </c>
      <c r="K177" s="149">
        <v>3421.0899999999997</v>
      </c>
      <c r="L177" s="93">
        <v>3005.6699999999996</v>
      </c>
      <c r="M177" s="78">
        <v>3421.0899999999997</v>
      </c>
      <c r="N177" s="78">
        <v>3005.6699999999996</v>
      </c>
      <c r="O177" s="150" t="s">
        <v>35</v>
      </c>
    </row>
    <row r="178" spans="1:15" x14ac:dyDescent="0.35">
      <c r="A178" s="360"/>
      <c r="B178" s="133" t="s">
        <v>36</v>
      </c>
      <c r="C178" s="156">
        <v>6295</v>
      </c>
      <c r="D178" s="157">
        <v>8858</v>
      </c>
      <c r="E178" s="157">
        <v>7903</v>
      </c>
      <c r="F178" s="158">
        <v>8161</v>
      </c>
      <c r="G178" s="159">
        <v>8858</v>
      </c>
      <c r="H178" s="160">
        <v>7903</v>
      </c>
      <c r="I178" s="161">
        <v>8161</v>
      </c>
      <c r="J178" s="302" t="s">
        <v>163</v>
      </c>
      <c r="K178" s="149">
        <v>6440.5700000000015</v>
      </c>
      <c r="L178" s="93">
        <v>8786.3700000000008</v>
      </c>
      <c r="M178" s="78">
        <v>7849.2999999999993</v>
      </c>
      <c r="N178" s="78">
        <v>12464.359999999997</v>
      </c>
      <c r="O178" s="150" t="s">
        <v>37</v>
      </c>
    </row>
    <row r="179" spans="1:15" ht="50" x14ac:dyDescent="0.35">
      <c r="A179" s="360"/>
      <c r="B179" s="133" t="s">
        <v>38</v>
      </c>
      <c r="C179" s="156">
        <v>2135</v>
      </c>
      <c r="D179" s="157">
        <v>5701</v>
      </c>
      <c r="E179" s="157">
        <v>9391</v>
      </c>
      <c r="F179" s="158">
        <v>15065</v>
      </c>
      <c r="G179" s="159">
        <v>5145</v>
      </c>
      <c r="H179" s="160">
        <v>7085</v>
      </c>
      <c r="I179" s="161">
        <v>11351</v>
      </c>
      <c r="J179" s="301" t="s">
        <v>62</v>
      </c>
      <c r="K179" s="149">
        <v>8795.6400000000012</v>
      </c>
      <c r="L179" s="93">
        <v>12423.220000000001</v>
      </c>
      <c r="M179" s="78">
        <v>9766.3500000000022</v>
      </c>
      <c r="N179" s="78">
        <v>14789.540000000006</v>
      </c>
      <c r="O179" s="150" t="s">
        <v>39</v>
      </c>
    </row>
    <row r="180" spans="1:15" x14ac:dyDescent="0.35">
      <c r="A180" s="360"/>
      <c r="B180" s="133" t="s">
        <v>40</v>
      </c>
      <c r="C180" s="156">
        <v>34</v>
      </c>
      <c r="D180" s="157">
        <v>897</v>
      </c>
      <c r="E180" s="157">
        <v>2111</v>
      </c>
      <c r="F180" s="158">
        <v>2561</v>
      </c>
      <c r="G180" s="159">
        <v>897</v>
      </c>
      <c r="H180" s="160">
        <v>2089</v>
      </c>
      <c r="I180" s="161">
        <v>2493</v>
      </c>
      <c r="J180" s="301"/>
      <c r="K180" s="149">
        <v>1056.8599999999976</v>
      </c>
      <c r="L180" s="93">
        <v>2013.6299999999906</v>
      </c>
      <c r="M180" s="78">
        <v>3036.149999999986</v>
      </c>
      <c r="N180" s="78">
        <v>3314.4499999999844</v>
      </c>
      <c r="O180" s="150"/>
    </row>
    <row r="181" spans="1:15" ht="50" x14ac:dyDescent="0.35">
      <c r="A181" s="360"/>
      <c r="B181" s="133" t="s">
        <v>41</v>
      </c>
      <c r="C181" s="156">
        <v>4198</v>
      </c>
      <c r="D181" s="157">
        <v>19922</v>
      </c>
      <c r="E181" s="157">
        <v>48406</v>
      </c>
      <c r="F181" s="158">
        <v>69508</v>
      </c>
      <c r="G181" s="159">
        <v>19922</v>
      </c>
      <c r="H181" s="160">
        <v>48406</v>
      </c>
      <c r="I181" s="161">
        <v>69508</v>
      </c>
      <c r="J181" s="301"/>
      <c r="K181" s="149">
        <v>38153.46</v>
      </c>
      <c r="L181" s="93">
        <v>46651.960000000014</v>
      </c>
      <c r="M181" s="78">
        <v>48177.299999999988</v>
      </c>
      <c r="N181" s="78">
        <v>56629.850000000006</v>
      </c>
      <c r="O181" s="150" t="s">
        <v>42</v>
      </c>
    </row>
    <row r="182" spans="1:15" ht="37.5" x14ac:dyDescent="0.35">
      <c r="A182" s="360"/>
      <c r="B182" s="133" t="s">
        <v>43</v>
      </c>
      <c r="C182" s="156">
        <v>14777</v>
      </c>
      <c r="D182" s="157">
        <v>15044</v>
      </c>
      <c r="E182" s="157">
        <v>15211</v>
      </c>
      <c r="F182" s="158">
        <v>15705</v>
      </c>
      <c r="G182" s="159">
        <v>15044</v>
      </c>
      <c r="H182" s="160">
        <v>15211</v>
      </c>
      <c r="I182" s="161">
        <v>15705</v>
      </c>
      <c r="J182" s="301" t="s">
        <v>164</v>
      </c>
      <c r="K182" s="149">
        <v>11347.39</v>
      </c>
      <c r="L182" s="93">
        <v>11156.94</v>
      </c>
      <c r="M182" s="78">
        <v>11333.04</v>
      </c>
      <c r="N182" s="78">
        <v>11081.15</v>
      </c>
      <c r="O182" s="150" t="s">
        <v>53</v>
      </c>
    </row>
    <row r="183" spans="1:15" x14ac:dyDescent="0.35">
      <c r="A183" s="360"/>
      <c r="B183" s="133" t="s">
        <v>45</v>
      </c>
      <c r="C183" s="156">
        <v>147</v>
      </c>
      <c r="D183" s="157">
        <v>1409</v>
      </c>
      <c r="E183" s="157">
        <v>2671</v>
      </c>
      <c r="F183" s="158">
        <v>3073</v>
      </c>
      <c r="G183" s="159">
        <v>1409</v>
      </c>
      <c r="H183" s="160">
        <v>2671</v>
      </c>
      <c r="I183" s="161">
        <v>3073</v>
      </c>
      <c r="J183" s="185"/>
      <c r="K183" s="149">
        <v>730</v>
      </c>
      <c r="L183" s="93">
        <v>730</v>
      </c>
      <c r="M183" s="78">
        <v>967.08</v>
      </c>
      <c r="N183" s="78">
        <v>967.08</v>
      </c>
      <c r="O183" s="150" t="s">
        <v>46</v>
      </c>
    </row>
    <row r="184" spans="1:15" x14ac:dyDescent="0.35">
      <c r="A184" s="360"/>
      <c r="B184" s="133" t="s">
        <v>47</v>
      </c>
      <c r="C184" s="187">
        <v>0</v>
      </c>
      <c r="D184" s="157">
        <v>281</v>
      </c>
      <c r="E184" s="157">
        <v>520</v>
      </c>
      <c r="F184" s="158">
        <v>1777</v>
      </c>
      <c r="G184" s="159">
        <v>281</v>
      </c>
      <c r="H184" s="160">
        <v>520</v>
      </c>
      <c r="I184" s="161">
        <v>1777</v>
      </c>
      <c r="J184" s="185"/>
      <c r="K184" s="149">
        <v>512.3900000000001</v>
      </c>
      <c r="L184" s="93">
        <v>1008</v>
      </c>
      <c r="M184" s="78">
        <v>1474.2899999999995</v>
      </c>
      <c r="N184" s="78">
        <v>2216.7899999999995</v>
      </c>
      <c r="O184" s="150" t="s">
        <v>48</v>
      </c>
    </row>
    <row r="185" spans="1:15" x14ac:dyDescent="0.35">
      <c r="A185" s="360"/>
      <c r="B185" s="133" t="s">
        <v>49</v>
      </c>
      <c r="C185" s="156">
        <v>2190</v>
      </c>
      <c r="D185" s="157">
        <v>6844</v>
      </c>
      <c r="E185" s="157">
        <v>9514</v>
      </c>
      <c r="F185" s="158">
        <v>12410</v>
      </c>
      <c r="G185" s="159">
        <v>5748</v>
      </c>
      <c r="H185" s="160">
        <v>7806</v>
      </c>
      <c r="I185" s="161">
        <v>10693</v>
      </c>
      <c r="J185" s="185"/>
      <c r="K185" s="149">
        <v>8379.41</v>
      </c>
      <c r="L185" s="93">
        <v>10134.040000000005</v>
      </c>
      <c r="M185" s="78">
        <v>10508.619999999995</v>
      </c>
      <c r="N185" s="78">
        <v>12599.019999999999</v>
      </c>
      <c r="O185" s="150"/>
    </row>
    <row r="186" spans="1:15" x14ac:dyDescent="0.35">
      <c r="A186" s="360"/>
      <c r="B186" s="133" t="s">
        <v>50</v>
      </c>
      <c r="C186" s="156">
        <v>625</v>
      </c>
      <c r="D186" s="157">
        <v>6439</v>
      </c>
      <c r="E186" s="157">
        <v>11063</v>
      </c>
      <c r="F186" s="158">
        <v>14907</v>
      </c>
      <c r="G186" s="159">
        <v>6274</v>
      </c>
      <c r="H186" s="160">
        <v>10748</v>
      </c>
      <c r="I186" s="161">
        <v>14806</v>
      </c>
      <c r="J186" s="185"/>
      <c r="K186" s="149">
        <v>3092.77</v>
      </c>
      <c r="L186" s="93">
        <v>3092.77</v>
      </c>
      <c r="M186" s="78">
        <v>5912</v>
      </c>
      <c r="N186" s="78">
        <v>5824.07</v>
      </c>
      <c r="O186" s="150"/>
    </row>
    <row r="187" spans="1:15" ht="25" x14ac:dyDescent="0.35">
      <c r="A187" s="361"/>
      <c r="B187" s="134" t="s">
        <v>51</v>
      </c>
      <c r="C187" s="174">
        <v>390</v>
      </c>
      <c r="D187" s="175">
        <v>390</v>
      </c>
      <c r="E187" s="175">
        <v>690</v>
      </c>
      <c r="F187" s="176">
        <v>690</v>
      </c>
      <c r="G187" s="177">
        <v>390</v>
      </c>
      <c r="H187" s="178">
        <v>690</v>
      </c>
      <c r="I187" s="179">
        <v>690</v>
      </c>
      <c r="J187" s="186"/>
      <c r="K187" s="152">
        <v>701.94</v>
      </c>
      <c r="L187" s="153">
        <v>701.94</v>
      </c>
      <c r="M187" s="154">
        <v>701.94</v>
      </c>
      <c r="N187" s="154">
        <v>701.94</v>
      </c>
      <c r="O187" s="155" t="s">
        <v>52</v>
      </c>
    </row>
  </sheetData>
  <mergeCells count="34">
    <mergeCell ref="A1:O1"/>
    <mergeCell ref="K6:L6"/>
    <mergeCell ref="M6:N6"/>
    <mergeCell ref="O6:O7"/>
    <mergeCell ref="K4:O4"/>
    <mergeCell ref="J6:J7"/>
    <mergeCell ref="K5:O5"/>
    <mergeCell ref="C5:J5"/>
    <mergeCell ref="G6:I6"/>
    <mergeCell ref="D6:F6"/>
    <mergeCell ref="B5:B7"/>
    <mergeCell ref="A5:A7"/>
    <mergeCell ref="A3:O3"/>
    <mergeCell ref="A173:A187"/>
    <mergeCell ref="A128:A142"/>
    <mergeCell ref="A143:A157"/>
    <mergeCell ref="A158:A172"/>
    <mergeCell ref="A68:A82"/>
    <mergeCell ref="A83:A97"/>
    <mergeCell ref="A98:A112"/>
    <mergeCell ref="A113:A127"/>
    <mergeCell ref="J158:J172"/>
    <mergeCell ref="C168:I168"/>
    <mergeCell ref="C169:I169"/>
    <mergeCell ref="A53:A67"/>
    <mergeCell ref="A8:A22"/>
    <mergeCell ref="A23:A37"/>
    <mergeCell ref="J143:J157"/>
    <mergeCell ref="A38:A52"/>
    <mergeCell ref="C159:I159"/>
    <mergeCell ref="C160:I160"/>
    <mergeCell ref="C162:I162"/>
    <mergeCell ref="C166:I166"/>
    <mergeCell ref="C165:I16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F420-AA01-458C-B107-630058E9BC9D}">
  <sheetPr>
    <tabColor theme="0"/>
  </sheetPr>
  <dimension ref="B1:N92"/>
  <sheetViews>
    <sheetView showGridLines="0" tabSelected="1" workbookViewId="0">
      <selection activeCell="C6" sqref="C6"/>
    </sheetView>
  </sheetViews>
  <sheetFormatPr baseColWidth="10" defaultColWidth="11.453125" defaultRowHeight="14.5" x14ac:dyDescent="0.35"/>
  <cols>
    <col min="1" max="1" width="5.453125" customWidth="1"/>
    <col min="2" max="4" width="45.453125" customWidth="1"/>
    <col min="5" max="5" width="10.54296875" customWidth="1"/>
    <col min="6" max="6" width="45.81640625" customWidth="1"/>
    <col min="7" max="7" width="35.1796875" customWidth="1"/>
  </cols>
  <sheetData>
    <row r="1" spans="2:14" ht="20" x14ac:dyDescent="0.35">
      <c r="B1" s="391" t="s">
        <v>165</v>
      </c>
      <c r="C1" s="391"/>
      <c r="D1" s="391"/>
      <c r="E1" s="59"/>
      <c r="F1" s="1"/>
      <c r="G1" s="1"/>
      <c r="H1" s="1"/>
      <c r="I1" s="1"/>
    </row>
    <row r="2" spans="2:14" s="57" customFormat="1" ht="21" customHeight="1" x14ac:dyDescent="0.35">
      <c r="B2" s="63" t="s">
        <v>267</v>
      </c>
      <c r="C2" s="60"/>
      <c r="D2" s="60"/>
      <c r="E2" s="60"/>
      <c r="F2" s="60"/>
      <c r="G2" s="60"/>
      <c r="H2" s="60"/>
      <c r="I2" s="60"/>
    </row>
    <row r="3" spans="2:14" ht="27" customHeight="1" x14ac:dyDescent="0.35">
      <c r="B3" s="391" t="s">
        <v>166</v>
      </c>
      <c r="C3" s="391"/>
      <c r="D3" s="391"/>
      <c r="E3" s="59"/>
      <c r="F3" s="1"/>
      <c r="G3" s="1"/>
      <c r="H3" s="1"/>
      <c r="I3" s="1"/>
    </row>
    <row r="4" spans="2:14" s="57" customFormat="1" ht="40.5" customHeight="1" x14ac:dyDescent="0.35">
      <c r="B4" s="394" t="s">
        <v>279</v>
      </c>
      <c r="C4" s="395"/>
      <c r="D4" s="395"/>
      <c r="E4" s="395"/>
      <c r="F4" s="395"/>
      <c r="G4" s="395"/>
      <c r="H4" s="395"/>
      <c r="I4" s="395"/>
    </row>
    <row r="5" spans="2:14" ht="27.65" customHeight="1" x14ac:dyDescent="0.35">
      <c r="B5" s="391" t="s">
        <v>167</v>
      </c>
      <c r="C5" s="391"/>
      <c r="D5" s="391"/>
      <c r="E5" s="59"/>
      <c r="F5" s="1"/>
      <c r="G5" s="1"/>
      <c r="H5" s="1"/>
      <c r="I5" s="1"/>
    </row>
    <row r="6" spans="2:14" s="57" customFormat="1" ht="24" customHeight="1" x14ac:dyDescent="0.35">
      <c r="B6" s="63" t="s">
        <v>168</v>
      </c>
      <c r="C6" s="60"/>
      <c r="D6" s="60"/>
      <c r="E6" s="60"/>
      <c r="F6" s="60"/>
      <c r="G6" s="60"/>
      <c r="H6" s="60"/>
      <c r="I6" s="60"/>
    </row>
    <row r="8" spans="2:14" ht="18.649999999999999" customHeight="1" x14ac:dyDescent="0.35">
      <c r="B8" s="391" t="s">
        <v>169</v>
      </c>
      <c r="C8" s="391"/>
    </row>
    <row r="9" spans="2:14" ht="16.5" customHeight="1" x14ac:dyDescent="0.35">
      <c r="B9" s="47"/>
      <c r="C9" s="47"/>
    </row>
    <row r="10" spans="2:14" ht="19.149999999999999" customHeight="1" x14ac:dyDescent="0.35">
      <c r="B10" s="396" t="s">
        <v>170</v>
      </c>
      <c r="C10" s="396"/>
      <c r="D10" s="396"/>
      <c r="E10" s="56"/>
      <c r="F10" s="58" t="s">
        <v>23</v>
      </c>
      <c r="G10" s="54"/>
      <c r="H10" s="54"/>
    </row>
    <row r="11" spans="2:14" ht="40.9" customHeight="1" x14ac:dyDescent="0.35">
      <c r="B11" s="61" t="s">
        <v>171</v>
      </c>
      <c r="C11" s="61" t="s">
        <v>172</v>
      </c>
      <c r="D11" s="61" t="s">
        <v>173</v>
      </c>
      <c r="E11" s="55"/>
      <c r="F11" s="61" t="s">
        <v>174</v>
      </c>
      <c r="G11" s="46"/>
      <c r="H11" s="46"/>
      <c r="I11" s="46"/>
      <c r="J11" s="46"/>
      <c r="K11" s="46"/>
      <c r="L11" s="46"/>
      <c r="M11" s="46"/>
      <c r="N11" s="46"/>
    </row>
    <row r="12" spans="2:14" ht="40.9" customHeight="1" x14ac:dyDescent="0.35">
      <c r="B12" s="61" t="s">
        <v>175</v>
      </c>
      <c r="C12" s="61" t="s">
        <v>176</v>
      </c>
      <c r="D12" s="61" t="s">
        <v>177</v>
      </c>
      <c r="E12" s="55"/>
      <c r="F12" s="61" t="s">
        <v>178</v>
      </c>
      <c r="G12" s="46"/>
      <c r="H12" s="46"/>
      <c r="I12" s="46"/>
      <c r="J12" s="46"/>
      <c r="K12" s="46"/>
      <c r="L12" s="46"/>
      <c r="M12" s="46"/>
      <c r="N12" s="46"/>
    </row>
    <row r="13" spans="2:14" ht="40.9" customHeight="1" x14ac:dyDescent="0.35">
      <c r="B13" s="61" t="s">
        <v>179</v>
      </c>
      <c r="C13" s="61" t="s">
        <v>180</v>
      </c>
      <c r="D13" s="61" t="s">
        <v>181</v>
      </c>
      <c r="E13" s="55"/>
      <c r="F13" s="61" t="s">
        <v>182</v>
      </c>
      <c r="G13" s="46"/>
      <c r="H13" s="46"/>
      <c r="I13" s="46"/>
      <c r="J13" s="46"/>
      <c r="K13" s="46"/>
      <c r="L13" s="46"/>
      <c r="M13" s="46"/>
      <c r="N13" s="46"/>
    </row>
    <row r="14" spans="2:14" ht="40.9" customHeight="1" x14ac:dyDescent="0.35">
      <c r="B14" s="61" t="s">
        <v>183</v>
      </c>
      <c r="C14" s="61" t="s">
        <v>184</v>
      </c>
      <c r="D14" s="61" t="s">
        <v>185</v>
      </c>
      <c r="E14" s="55"/>
      <c r="F14" s="61" t="s">
        <v>186</v>
      </c>
      <c r="G14" s="46"/>
      <c r="H14" s="46"/>
      <c r="I14" s="46"/>
      <c r="J14" s="46"/>
      <c r="K14" s="46"/>
      <c r="L14" s="46"/>
      <c r="M14" s="46"/>
      <c r="N14" s="46"/>
    </row>
    <row r="15" spans="2:14" ht="40.9" customHeight="1" x14ac:dyDescent="0.35">
      <c r="B15" s="61" t="s">
        <v>187</v>
      </c>
      <c r="C15" s="61" t="s">
        <v>188</v>
      </c>
      <c r="D15" s="61" t="s">
        <v>189</v>
      </c>
      <c r="E15" s="55"/>
      <c r="F15" s="46"/>
      <c r="G15" s="46"/>
      <c r="H15" s="46"/>
      <c r="I15" s="46"/>
      <c r="J15" s="46"/>
      <c r="K15" s="46"/>
      <c r="L15" s="46"/>
      <c r="M15" s="46"/>
      <c r="N15" s="46"/>
    </row>
    <row r="16" spans="2:14" ht="40.9" customHeight="1" x14ac:dyDescent="0.35">
      <c r="B16" s="61" t="s">
        <v>190</v>
      </c>
      <c r="C16" s="61" t="s">
        <v>191</v>
      </c>
      <c r="D16" s="61" t="s">
        <v>192</v>
      </c>
      <c r="E16" s="55"/>
      <c r="F16" s="392"/>
      <c r="G16" s="392"/>
      <c r="H16" s="392"/>
      <c r="I16" s="46"/>
      <c r="J16" s="46"/>
      <c r="K16" s="46"/>
      <c r="L16" s="46"/>
      <c r="M16" s="46"/>
      <c r="N16" s="46"/>
    </row>
    <row r="17" spans="2:14" ht="40.9" customHeight="1" x14ac:dyDescent="0.35">
      <c r="B17" s="61" t="s">
        <v>193</v>
      </c>
      <c r="C17" s="61" t="s">
        <v>194</v>
      </c>
      <c r="D17" s="61" t="s">
        <v>195</v>
      </c>
      <c r="E17" s="55"/>
      <c r="F17" s="393"/>
      <c r="G17" s="393"/>
      <c r="H17" s="393"/>
      <c r="I17" s="393"/>
      <c r="J17" s="393"/>
      <c r="K17" s="393"/>
      <c r="L17" s="393"/>
      <c r="M17" s="393"/>
      <c r="N17" s="393"/>
    </row>
    <row r="18" spans="2:14" ht="40.9" customHeight="1" x14ac:dyDescent="0.35">
      <c r="B18" s="61" t="s">
        <v>196</v>
      </c>
      <c r="C18" s="61" t="s">
        <v>197</v>
      </c>
      <c r="D18" s="61" t="s">
        <v>198</v>
      </c>
      <c r="E18" s="55"/>
      <c r="F18" s="46"/>
      <c r="G18" s="46"/>
      <c r="H18" s="46"/>
      <c r="I18" s="46"/>
      <c r="J18" s="46"/>
      <c r="K18" s="46"/>
      <c r="L18" s="46"/>
      <c r="M18" s="46"/>
      <c r="N18" s="46"/>
    </row>
    <row r="19" spans="2:14" ht="40.9" customHeight="1" x14ac:dyDescent="0.35">
      <c r="B19" s="61" t="s">
        <v>199</v>
      </c>
      <c r="C19" s="61" t="s">
        <v>200</v>
      </c>
      <c r="D19" s="61" t="s">
        <v>201</v>
      </c>
      <c r="E19" s="55"/>
      <c r="F19" s="46"/>
      <c r="G19" s="46"/>
      <c r="H19" s="46"/>
      <c r="I19" s="46"/>
      <c r="J19" s="46"/>
      <c r="K19" s="46"/>
      <c r="L19" s="46"/>
      <c r="M19" s="46"/>
      <c r="N19" s="46"/>
    </row>
    <row r="20" spans="2:14" ht="40.9" customHeight="1" x14ac:dyDescent="0.35">
      <c r="B20" s="61" t="s">
        <v>202</v>
      </c>
      <c r="C20" s="61" t="s">
        <v>203</v>
      </c>
      <c r="D20" s="61" t="s">
        <v>204</v>
      </c>
      <c r="E20" s="55"/>
      <c r="F20" s="46"/>
      <c r="G20" s="46"/>
      <c r="H20" s="46"/>
      <c r="I20" s="46"/>
      <c r="J20" s="46"/>
      <c r="K20" s="46"/>
      <c r="L20" s="46"/>
      <c r="M20" s="46"/>
      <c r="N20" s="46"/>
    </row>
    <row r="21" spans="2:14" ht="40.9" customHeight="1" x14ac:dyDescent="0.35">
      <c r="B21" s="61" t="s">
        <v>205</v>
      </c>
      <c r="C21" s="61" t="s">
        <v>206</v>
      </c>
      <c r="D21" s="61" t="s">
        <v>207</v>
      </c>
      <c r="E21" s="55"/>
      <c r="F21" s="46"/>
      <c r="G21" s="46"/>
      <c r="H21" s="46"/>
      <c r="I21" s="46"/>
      <c r="J21" s="46"/>
      <c r="K21" s="46"/>
      <c r="L21" s="46"/>
      <c r="M21" s="46"/>
      <c r="N21" s="46"/>
    </row>
    <row r="22" spans="2:14" ht="40.9" customHeight="1" x14ac:dyDescent="0.35">
      <c r="B22" s="61" t="s">
        <v>208</v>
      </c>
      <c r="C22" s="61" t="s">
        <v>209</v>
      </c>
      <c r="D22" s="61" t="s">
        <v>210</v>
      </c>
      <c r="E22" s="55"/>
      <c r="F22" s="46"/>
      <c r="G22" s="46"/>
      <c r="H22" s="46"/>
      <c r="I22" s="46"/>
      <c r="J22" s="46"/>
      <c r="K22" s="46"/>
      <c r="L22" s="46"/>
      <c r="M22" s="46"/>
      <c r="N22" s="46"/>
    </row>
    <row r="23" spans="2:14" ht="40.9" customHeight="1" x14ac:dyDescent="0.35">
      <c r="B23" s="61" t="s">
        <v>211</v>
      </c>
      <c r="C23" s="61" t="s">
        <v>212</v>
      </c>
      <c r="D23" s="61" t="s">
        <v>213</v>
      </c>
      <c r="E23" s="55"/>
      <c r="F23" s="46"/>
      <c r="G23" s="46"/>
      <c r="H23" s="46"/>
      <c r="I23" s="46"/>
      <c r="J23" s="46"/>
      <c r="K23" s="46"/>
      <c r="L23" s="46"/>
      <c r="M23" s="46"/>
      <c r="N23" s="46"/>
    </row>
    <row r="24" spans="2:14" ht="40.9" customHeight="1" x14ac:dyDescent="0.35">
      <c r="B24" s="61" t="s">
        <v>214</v>
      </c>
      <c r="C24" s="61" t="s">
        <v>215</v>
      </c>
      <c r="D24" s="61" t="s">
        <v>216</v>
      </c>
      <c r="E24" s="55"/>
      <c r="F24" s="46"/>
      <c r="G24" s="46"/>
      <c r="H24" s="46"/>
      <c r="I24" s="46"/>
      <c r="J24" s="46"/>
      <c r="K24" s="46"/>
      <c r="L24" s="46"/>
      <c r="M24" s="46"/>
      <c r="N24" s="46"/>
    </row>
    <row r="25" spans="2:14" ht="40.9" customHeight="1" x14ac:dyDescent="0.35">
      <c r="B25" s="61" t="s">
        <v>217</v>
      </c>
      <c r="C25" s="61" t="s">
        <v>218</v>
      </c>
      <c r="D25" s="61" t="s">
        <v>219</v>
      </c>
      <c r="E25" s="55"/>
      <c r="F25" s="46"/>
      <c r="G25" s="46"/>
      <c r="H25" s="46"/>
      <c r="I25" s="46"/>
      <c r="J25" s="46"/>
      <c r="K25" s="46"/>
      <c r="L25" s="46"/>
      <c r="M25" s="46"/>
      <c r="N25" s="46"/>
    </row>
    <row r="26" spans="2:14" ht="40.9" customHeight="1" x14ac:dyDescent="0.35">
      <c r="B26" s="61" t="s">
        <v>220</v>
      </c>
      <c r="C26" s="61" t="s">
        <v>221</v>
      </c>
      <c r="D26" s="61" t="s">
        <v>222</v>
      </c>
      <c r="E26" s="55"/>
      <c r="F26" s="46"/>
      <c r="G26" s="46"/>
      <c r="H26" s="46"/>
      <c r="I26" s="46"/>
      <c r="J26" s="46"/>
      <c r="K26" s="46"/>
      <c r="L26" s="46"/>
      <c r="M26" s="46"/>
      <c r="N26" s="46"/>
    </row>
    <row r="27" spans="2:14" ht="40.9" customHeight="1" x14ac:dyDescent="0.35">
      <c r="B27" s="61" t="s">
        <v>223</v>
      </c>
      <c r="C27" s="61" t="s">
        <v>224</v>
      </c>
      <c r="D27" s="61" t="s">
        <v>225</v>
      </c>
      <c r="E27" s="55"/>
      <c r="F27" s="46"/>
      <c r="G27" s="46"/>
      <c r="H27" s="46"/>
      <c r="I27" s="46"/>
      <c r="J27" s="46"/>
      <c r="K27" s="46"/>
      <c r="L27" s="46"/>
      <c r="M27" s="46"/>
      <c r="N27" s="46"/>
    </row>
    <row r="28" spans="2:14" ht="40.9" customHeight="1" x14ac:dyDescent="0.35">
      <c r="B28" s="61" t="s">
        <v>226</v>
      </c>
      <c r="C28" s="61" t="s">
        <v>227</v>
      </c>
      <c r="D28" s="61" t="s">
        <v>228</v>
      </c>
      <c r="E28" s="55"/>
      <c r="F28" s="46"/>
      <c r="G28" s="46"/>
      <c r="H28" s="46"/>
      <c r="I28" s="46"/>
      <c r="J28" s="46"/>
      <c r="K28" s="46"/>
      <c r="L28" s="46"/>
      <c r="M28" s="46"/>
      <c r="N28" s="46"/>
    </row>
    <row r="29" spans="2:14" ht="40.9" customHeight="1" x14ac:dyDescent="0.35">
      <c r="B29" s="61" t="s">
        <v>229</v>
      </c>
      <c r="C29" s="61" t="s">
        <v>230</v>
      </c>
      <c r="D29" s="61" t="s">
        <v>231</v>
      </c>
      <c r="E29" s="55"/>
      <c r="F29" s="46"/>
      <c r="G29" s="46"/>
      <c r="H29" s="46"/>
      <c r="I29" s="46"/>
      <c r="J29" s="46"/>
      <c r="K29" s="46"/>
      <c r="L29" s="46"/>
      <c r="M29" s="46"/>
      <c r="N29" s="46"/>
    </row>
    <row r="30" spans="2:14" ht="40.9" customHeight="1" x14ac:dyDescent="0.35">
      <c r="B30" s="61" t="s">
        <v>232</v>
      </c>
      <c r="C30" s="61" t="s">
        <v>233</v>
      </c>
      <c r="D30" s="61" t="s">
        <v>234</v>
      </c>
      <c r="E30" s="55"/>
      <c r="F30" s="46"/>
      <c r="G30" s="46"/>
      <c r="H30" s="46"/>
      <c r="I30" s="46"/>
      <c r="J30" s="46"/>
      <c r="K30" s="46"/>
      <c r="L30" s="46"/>
      <c r="M30" s="46"/>
      <c r="N30" s="46"/>
    </row>
    <row r="31" spans="2:14" ht="40.9" customHeight="1" x14ac:dyDescent="0.35">
      <c r="B31" s="61" t="s">
        <v>235</v>
      </c>
      <c r="C31" s="61" t="s">
        <v>236</v>
      </c>
      <c r="D31" s="61" t="s">
        <v>237</v>
      </c>
      <c r="E31" s="55"/>
      <c r="F31" s="46"/>
      <c r="G31" s="46"/>
      <c r="H31" s="46"/>
      <c r="I31" s="46"/>
      <c r="J31" s="46"/>
      <c r="K31" s="46"/>
      <c r="L31" s="46"/>
      <c r="M31" s="46"/>
      <c r="N31" s="46"/>
    </row>
    <row r="32" spans="2:14" ht="40.9" customHeight="1" x14ac:dyDescent="0.35">
      <c r="B32" s="61" t="s">
        <v>238</v>
      </c>
      <c r="C32" s="61" t="s">
        <v>239</v>
      </c>
      <c r="D32" s="61" t="s">
        <v>240</v>
      </c>
      <c r="E32" s="55"/>
      <c r="F32" s="46"/>
      <c r="G32" s="46"/>
      <c r="H32" s="46"/>
      <c r="I32" s="46"/>
      <c r="J32" s="46"/>
      <c r="K32" s="46"/>
      <c r="L32" s="46"/>
      <c r="M32" s="46"/>
      <c r="N32" s="46"/>
    </row>
    <row r="33" spans="2:14" ht="40.9" customHeight="1" x14ac:dyDescent="0.35">
      <c r="B33" s="61" t="s">
        <v>241</v>
      </c>
      <c r="C33" s="61" t="s">
        <v>242</v>
      </c>
      <c r="D33" s="61" t="s">
        <v>243</v>
      </c>
      <c r="E33" s="55"/>
      <c r="F33" s="46"/>
      <c r="G33" s="46"/>
      <c r="H33" s="46"/>
      <c r="I33" s="46"/>
      <c r="J33" s="46"/>
      <c r="K33" s="46"/>
      <c r="L33" s="46"/>
      <c r="M33" s="46"/>
      <c r="N33" s="46"/>
    </row>
    <row r="34" spans="2:14" ht="40.9" customHeight="1" x14ac:dyDescent="0.35">
      <c r="B34" s="61" t="s">
        <v>244</v>
      </c>
      <c r="C34" s="61" t="s">
        <v>245</v>
      </c>
      <c r="D34" s="61" t="s">
        <v>246</v>
      </c>
      <c r="E34" s="55"/>
      <c r="F34" s="46"/>
      <c r="G34" s="46"/>
      <c r="H34" s="46"/>
      <c r="I34" s="46"/>
      <c r="J34" s="46"/>
      <c r="K34" s="46"/>
      <c r="L34" s="46"/>
      <c r="M34" s="46"/>
      <c r="N34" s="46"/>
    </row>
    <row r="35" spans="2:14" ht="40.9" customHeight="1" x14ac:dyDescent="0.35">
      <c r="B35" s="61" t="s">
        <v>247</v>
      </c>
      <c r="C35" s="61" t="s">
        <v>248</v>
      </c>
      <c r="D35" s="61" t="s">
        <v>249</v>
      </c>
      <c r="E35" s="55"/>
      <c r="F35" s="46"/>
      <c r="G35" s="46"/>
      <c r="H35" s="46"/>
      <c r="I35" s="46"/>
      <c r="J35" s="46"/>
      <c r="K35" s="46"/>
      <c r="L35" s="46"/>
      <c r="M35" s="46"/>
      <c r="N35" s="46"/>
    </row>
    <row r="36" spans="2:14" ht="40.9" customHeight="1" x14ac:dyDescent="0.35">
      <c r="B36" s="61" t="s">
        <v>250</v>
      </c>
      <c r="C36" s="61" t="s">
        <v>251</v>
      </c>
      <c r="D36" s="61" t="s">
        <v>252</v>
      </c>
      <c r="E36" s="55"/>
      <c r="F36" s="46"/>
      <c r="G36" s="46"/>
      <c r="H36" s="46"/>
      <c r="I36" s="46"/>
      <c r="J36" s="46"/>
      <c r="K36" s="46"/>
      <c r="L36" s="46"/>
      <c r="M36" s="46"/>
      <c r="N36" s="46"/>
    </row>
    <row r="37" spans="2:14" ht="40.9" customHeight="1" x14ac:dyDescent="0.35">
      <c r="B37" s="61" t="s">
        <v>253</v>
      </c>
      <c r="C37" s="61" t="s">
        <v>254</v>
      </c>
      <c r="D37" s="61" t="s">
        <v>255</v>
      </c>
      <c r="E37" s="55"/>
      <c r="F37" s="46"/>
      <c r="G37" s="46"/>
      <c r="H37" s="46"/>
      <c r="I37" s="46"/>
      <c r="J37" s="46"/>
      <c r="K37" s="46"/>
      <c r="L37" s="46"/>
      <c r="M37" s="46"/>
      <c r="N37" s="46"/>
    </row>
    <row r="38" spans="2:14" ht="40.9" customHeight="1" x14ac:dyDescent="0.35">
      <c r="B38" s="62"/>
      <c r="C38" s="62"/>
      <c r="D38" s="61" t="s">
        <v>256</v>
      </c>
      <c r="E38" s="55"/>
    </row>
    <row r="39" spans="2:14" ht="25.4" customHeight="1" x14ac:dyDescent="0.35"/>
    <row r="40" spans="2:14" ht="25.4" customHeight="1" x14ac:dyDescent="0.35"/>
    <row r="41" spans="2:14" ht="25.4" customHeight="1" x14ac:dyDescent="0.35"/>
    <row r="42" spans="2:14" ht="25.4" customHeight="1" x14ac:dyDescent="0.35"/>
    <row r="43" spans="2:14" ht="25.4" customHeight="1" x14ac:dyDescent="0.35"/>
    <row r="44" spans="2:14" ht="25.4" customHeight="1" x14ac:dyDescent="0.35"/>
    <row r="45" spans="2:14" ht="25.4" customHeight="1" x14ac:dyDescent="0.35"/>
    <row r="46" spans="2:14" ht="25.4" customHeight="1" x14ac:dyDescent="0.35"/>
    <row r="47" spans="2:14" ht="25.4" customHeight="1" x14ac:dyDescent="0.35"/>
    <row r="48" spans="2:14" ht="25.4" customHeight="1" x14ac:dyDescent="0.35"/>
    <row r="49" ht="25.4" customHeight="1" x14ac:dyDescent="0.35"/>
    <row r="50" ht="25.4" customHeight="1" x14ac:dyDescent="0.35"/>
    <row r="51" ht="25.4" customHeight="1" x14ac:dyDescent="0.35"/>
    <row r="52" ht="25.4" customHeight="1" x14ac:dyDescent="0.35"/>
    <row r="53" ht="25.4" customHeight="1" x14ac:dyDescent="0.35"/>
    <row r="54" ht="25.4" customHeight="1" x14ac:dyDescent="0.35"/>
    <row r="55" ht="25.4" customHeight="1" x14ac:dyDescent="0.35"/>
    <row r="56" ht="25.4" customHeight="1" x14ac:dyDescent="0.35"/>
    <row r="57" ht="25.4" customHeight="1" x14ac:dyDescent="0.35"/>
    <row r="58" ht="25.4" customHeight="1" x14ac:dyDescent="0.35"/>
    <row r="59" ht="25.4" customHeight="1" x14ac:dyDescent="0.35"/>
    <row r="60" ht="25.4" customHeight="1" x14ac:dyDescent="0.35"/>
    <row r="61" ht="25.4" customHeight="1" x14ac:dyDescent="0.35"/>
    <row r="62" ht="25.4" customHeight="1" x14ac:dyDescent="0.35"/>
    <row r="63" ht="25.4" customHeight="1" x14ac:dyDescent="0.35"/>
    <row r="64" ht="25.4" customHeight="1" x14ac:dyDescent="0.35"/>
    <row r="65" ht="25.4" customHeight="1" x14ac:dyDescent="0.35"/>
    <row r="66" ht="25.4" customHeight="1" x14ac:dyDescent="0.35"/>
    <row r="67" ht="25.4" customHeight="1" x14ac:dyDescent="0.35"/>
    <row r="68" ht="25.4" customHeight="1" x14ac:dyDescent="0.35"/>
    <row r="69" ht="25.4" customHeight="1" x14ac:dyDescent="0.35"/>
    <row r="70" ht="25.4" customHeight="1" x14ac:dyDescent="0.35"/>
    <row r="71" ht="25.4" customHeight="1" x14ac:dyDescent="0.35"/>
    <row r="72" ht="25.4" customHeight="1" x14ac:dyDescent="0.35"/>
    <row r="73" ht="25.4" customHeight="1" x14ac:dyDescent="0.35"/>
    <row r="74" ht="25.4" customHeight="1" x14ac:dyDescent="0.35"/>
    <row r="75" ht="25.4" customHeight="1" x14ac:dyDescent="0.35"/>
    <row r="76" ht="25.4" customHeight="1" x14ac:dyDescent="0.35"/>
    <row r="77" ht="25.4" customHeight="1" x14ac:dyDescent="0.35"/>
    <row r="78" ht="25.4" customHeight="1" x14ac:dyDescent="0.35"/>
    <row r="79" ht="25.4" customHeight="1" x14ac:dyDescent="0.35"/>
    <row r="80" ht="25.4" customHeight="1" x14ac:dyDescent="0.35"/>
    <row r="81" ht="25.4" customHeight="1" x14ac:dyDescent="0.35"/>
    <row r="82" ht="25.4" customHeight="1" x14ac:dyDescent="0.35"/>
    <row r="83" ht="25.4" customHeight="1" x14ac:dyDescent="0.35"/>
    <row r="84" ht="25.4" customHeight="1" x14ac:dyDescent="0.35"/>
    <row r="85" ht="25.4" customHeight="1" x14ac:dyDescent="0.35"/>
    <row r="86" ht="25.4" customHeight="1" x14ac:dyDescent="0.35"/>
    <row r="87" ht="25.4" customHeight="1" x14ac:dyDescent="0.35"/>
    <row r="88" ht="25.4" customHeight="1" x14ac:dyDescent="0.35"/>
    <row r="89" ht="25.4" customHeight="1" x14ac:dyDescent="0.35"/>
    <row r="90" ht="25.4" customHeight="1" x14ac:dyDescent="0.35"/>
    <row r="91" ht="25.4" customHeight="1" x14ac:dyDescent="0.35"/>
    <row r="92" ht="25.4" customHeight="1" x14ac:dyDescent="0.35"/>
  </sheetData>
  <mergeCells count="8">
    <mergeCell ref="B1:D1"/>
    <mergeCell ref="F16:H16"/>
    <mergeCell ref="F17:N17"/>
    <mergeCell ref="B3:D3"/>
    <mergeCell ref="B4:I4"/>
    <mergeCell ref="B5:D5"/>
    <mergeCell ref="B8:C8"/>
    <mergeCell ref="B10:D10"/>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29D876E69AFE64C80D4DE061F21410D" ma:contentTypeVersion="4" ma:contentTypeDescription="Ein neues Dokument erstellen." ma:contentTypeScope="" ma:versionID="567e5c229c143bc3b2d2630a13deea9d">
  <xsd:schema xmlns:xsd="http://www.w3.org/2001/XMLSchema" xmlns:xs="http://www.w3.org/2001/XMLSchema" xmlns:p="http://schemas.microsoft.com/office/2006/metadata/properties" xmlns:ns2="bacc618b-8bb9-4189-82a2-11173906af5e" targetNamespace="http://schemas.microsoft.com/office/2006/metadata/properties" ma:root="true" ma:fieldsID="3948dd9b7346b8750223cb07c73e5cff" ns2:_="">
    <xsd:import namespace="bacc618b-8bb9-4189-82a2-11173906af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cc618b-8bb9-4189-82a2-11173906af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3E5E53-66BC-4643-954D-414158A5176C}">
  <ds:schemaRefs>
    <ds:schemaRef ds:uri="http://schemas.microsoft.com/sharepoint/v3/contenttype/forms"/>
  </ds:schemaRefs>
</ds:datastoreItem>
</file>

<file path=customXml/itemProps2.xml><?xml version="1.0" encoding="utf-8"?>
<ds:datastoreItem xmlns:ds="http://schemas.openxmlformats.org/officeDocument/2006/customXml" ds:itemID="{6288AD1C-4697-41E7-882F-E5878B787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cc618b-8bb9-4189-82a2-11173906af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1169FA-9F53-4360-B20A-58BB159186B5}">
  <ds:schemaRefs>
    <ds:schemaRef ds:uri="http://purl.org/dc/elements/1.1/"/>
    <ds:schemaRef ds:uri="http://purl.org/dc/terms/"/>
    <ds:schemaRef ds:uri="http://schemas.microsoft.com/office/infopath/2007/PartnerControls"/>
    <ds:schemaRef ds:uri="http://purl.org/dc/dcmitype/"/>
    <ds:schemaRef ds:uri="bacc618b-8bb9-4189-82a2-11173906af5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vt:lpstr>
      <vt:lpstr>Übersicht</vt:lpstr>
      <vt:lpstr>Nord</vt:lpstr>
      <vt:lpstr>Ost</vt:lpstr>
      <vt:lpstr>Mitte</vt:lpstr>
      <vt:lpstr>West</vt:lpstr>
      <vt:lpstr>Südwest</vt:lpstr>
      <vt:lpstr>Bayern</vt:lpstr>
      <vt:lpstr>Impressum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Mokosch, Gunnar</dc:creator>
  <cp:keywords/>
  <dc:description/>
  <cp:lastModifiedBy>Mokosch, Gunnar</cp:lastModifiedBy>
  <cp:revision/>
  <dcterms:created xsi:type="dcterms:W3CDTF">2025-01-21T14:50:03Z</dcterms:created>
  <dcterms:modified xsi:type="dcterms:W3CDTF">2026-01-28T12:30:50Z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0x010100829D876E69AFE64C80D4DE061F21410D</vt:lpwstr>
  </property>
</Properties>
</file>